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C:\Users\Mark Douglas\Dropbox\MaiBiz\STUDENT BUSINESS PLAN\"/>
    </mc:Choice>
  </mc:AlternateContent>
  <bookViews>
    <workbookView xWindow="360" yWindow="90" windowWidth="10515" windowHeight="5190" tabRatio="724"/>
  </bookViews>
  <sheets>
    <sheet name="Cover" sheetId="12" r:id="rId1"/>
    <sheet name="CEO" sheetId="6" r:id="rId2"/>
    <sheet name="Strategic" sheetId="7" r:id="rId3"/>
    <sheet name="Research 1" sheetId="1" r:id="rId4"/>
    <sheet name="Research 2" sheetId="2" r:id="rId5"/>
    <sheet name="Promotion 1" sheetId="3" r:id="rId6"/>
    <sheet name="Promotion 2" sheetId="13" r:id="rId7"/>
    <sheet name="Customer Service" sheetId="8" r:id="rId8"/>
    <sheet name="Distribution" sheetId="9" r:id="rId9"/>
    <sheet name="Production" sheetId="4" r:id="rId10"/>
    <sheet name="Finance" sheetId="11" r:id="rId11"/>
    <sheet name="SWOT" sheetId="10" r:id="rId12"/>
  </sheets>
  <externalReferences>
    <externalReference r:id="rId13"/>
  </externalReferences>
  <definedNames>
    <definedName name="_xlnm.Print_Area" localSheetId="0">Cover!$A$1:$A$30</definedName>
    <definedName name="_xlnm.Print_Area" localSheetId="10">Finance!$A$1:$S$34</definedName>
    <definedName name="_xlnm.Print_Area" localSheetId="9">Production!$A$2:$D$40</definedName>
    <definedName name="_xlnm.Print_Area" localSheetId="5">'Promotion 1'!$A$1:$E$38</definedName>
    <definedName name="_xlnm.Print_Area" localSheetId="3">'Research 1'!$G$4:$J$27</definedName>
    <definedName name="_xlnm.Print_Area" localSheetId="4">'Research 2'!$B$1:$D$38</definedName>
    <definedName name="_xlnm.Print_Area" localSheetId="11">SWOT!$F$1:$I$27</definedName>
  </definedNames>
  <calcPr calcId="152511"/>
</workbook>
</file>

<file path=xl/calcChain.xml><?xml version="1.0" encoding="utf-8"?>
<calcChain xmlns="http://schemas.openxmlformats.org/spreadsheetml/2006/main">
  <c r="C1" i="11" l="1"/>
  <c r="A29" i="12" l="1"/>
  <c r="N5" i="13" l="1"/>
  <c r="L2" i="13"/>
  <c r="G23" i="11" l="1"/>
  <c r="G13" i="11"/>
  <c r="Q20" i="11" s="1"/>
  <c r="G15" i="11"/>
  <c r="G16" i="11"/>
  <c r="G18" i="11"/>
  <c r="Q23" i="11" s="1"/>
  <c r="G19" i="11"/>
  <c r="Q24" i="11" s="1"/>
  <c r="G20" i="11"/>
  <c r="Q25" i="11" s="1"/>
  <c r="G22" i="11"/>
  <c r="G7" i="11"/>
  <c r="G8" i="11"/>
  <c r="H28" i="10"/>
  <c r="O10" i="11"/>
  <c r="E2" i="11"/>
  <c r="C14" i="7"/>
  <c r="C3" i="2"/>
  <c r="B3" i="3"/>
  <c r="E11" i="8"/>
  <c r="H2" i="9"/>
  <c r="B3" i="4"/>
  <c r="C2" i="7"/>
  <c r="H3" i="10"/>
  <c r="D5" i="8"/>
  <c r="B40" i="4"/>
  <c r="D38" i="4"/>
  <c r="D37" i="4"/>
  <c r="D36" i="4"/>
  <c r="C31" i="4"/>
  <c r="C58" i="4" s="1"/>
  <c r="C21" i="4"/>
  <c r="C57" i="4" s="1"/>
  <c r="D243" i="3"/>
  <c r="D242" i="3"/>
  <c r="D240" i="3"/>
  <c r="E11" i="3" s="1"/>
  <c r="D238" i="3"/>
  <c r="E9" i="3" s="1"/>
  <c r="E34" i="3"/>
  <c r="E33" i="3"/>
  <c r="E32" i="3"/>
  <c r="E31" i="3"/>
  <c r="E30" i="3"/>
  <c r="E29" i="3"/>
  <c r="E28" i="3"/>
  <c r="E27" i="3"/>
  <c r="E26" i="3"/>
  <c r="E25" i="3"/>
  <c r="E24" i="3"/>
  <c r="E23" i="3"/>
  <c r="E22" i="3"/>
  <c r="E21" i="3"/>
  <c r="E20" i="3"/>
  <c r="E19" i="3"/>
  <c r="E18" i="3"/>
  <c r="E17" i="3"/>
  <c r="E16" i="3"/>
  <c r="E15" i="3"/>
  <c r="E14" i="3"/>
  <c r="E13" i="3"/>
  <c r="E12" i="3"/>
  <c r="E10" i="3"/>
  <c r="E8" i="3"/>
  <c r="E7" i="3"/>
  <c r="E6" i="3"/>
  <c r="E5" i="3"/>
  <c r="H173" i="1"/>
  <c r="H172" i="1"/>
  <c r="H170" i="1"/>
  <c r="J23" i="1" s="1"/>
  <c r="H169" i="1"/>
  <c r="J22" i="1" s="1"/>
  <c r="H168" i="1"/>
  <c r="J21" i="1" s="1"/>
  <c r="H167" i="1"/>
  <c r="J20" i="1" s="1"/>
  <c r="H166" i="1"/>
  <c r="J19" i="1" s="1"/>
  <c r="H165" i="1"/>
  <c r="J18" i="1" s="1"/>
  <c r="H164" i="1"/>
  <c r="J17" i="1" s="1"/>
  <c r="H163" i="1"/>
  <c r="J16" i="1" s="1"/>
  <c r="H162" i="1"/>
  <c r="J15" i="1" s="1"/>
  <c r="H161" i="1"/>
  <c r="J14" i="1" s="1"/>
  <c r="H160" i="1"/>
  <c r="J13" i="1" s="1"/>
  <c r="H159" i="1"/>
  <c r="J12" i="1" s="1"/>
  <c r="H158" i="1"/>
  <c r="J11" i="1" s="1"/>
  <c r="H157" i="1"/>
  <c r="H156" i="1"/>
  <c r="J9" i="1" s="1"/>
  <c r="H155" i="1"/>
  <c r="J8" i="1" s="1"/>
  <c r="D98" i="1"/>
  <c r="D96" i="1"/>
  <c r="D95" i="1"/>
  <c r="D35" i="1"/>
  <c r="D94" i="1"/>
  <c r="D34" i="1"/>
  <c r="D93" i="1"/>
  <c r="D33" i="1"/>
  <c r="D92" i="1"/>
  <c r="D32" i="1"/>
  <c r="D91" i="1"/>
  <c r="D31" i="1"/>
  <c r="D90" i="1"/>
  <c r="D30" i="1"/>
  <c r="D89" i="1"/>
  <c r="D29" i="1"/>
  <c r="D88" i="1"/>
  <c r="D28" i="1"/>
  <c r="D87" i="1"/>
  <c r="D27" i="1"/>
  <c r="D86" i="1"/>
  <c r="D26" i="1"/>
  <c r="D85" i="1"/>
  <c r="D25" i="1"/>
  <c r="D84" i="1"/>
  <c r="D24" i="1"/>
  <c r="D83" i="1"/>
  <c r="D23" i="1"/>
  <c r="D82" i="1"/>
  <c r="D22" i="1"/>
  <c r="D81" i="1"/>
  <c r="D21" i="1"/>
  <c r="D80" i="1"/>
  <c r="D20" i="1"/>
  <c r="D79" i="1"/>
  <c r="D19" i="1"/>
  <c r="D78" i="1"/>
  <c r="D18" i="1"/>
  <c r="D77" i="1"/>
  <c r="D17" i="1"/>
  <c r="D76" i="1"/>
  <c r="D16" i="1"/>
  <c r="D75" i="1"/>
  <c r="D15" i="1"/>
  <c r="D74" i="1"/>
  <c r="D14" i="1"/>
  <c r="D73" i="1"/>
  <c r="D13" i="1"/>
  <c r="D72" i="1"/>
  <c r="D12" i="1"/>
  <c r="J10" i="1"/>
  <c r="D71" i="1"/>
  <c r="D11" i="1"/>
  <c r="D70" i="1"/>
  <c r="D10" i="1"/>
  <c r="D69" i="1"/>
  <c r="D9" i="1"/>
  <c r="D68" i="1"/>
  <c r="D8" i="1"/>
  <c r="D67" i="1"/>
  <c r="D7" i="1"/>
  <c r="D66" i="1"/>
  <c r="D6" i="1"/>
  <c r="C21" i="11" l="1"/>
  <c r="D21" i="11"/>
  <c r="C12" i="11"/>
  <c r="E21" i="11"/>
  <c r="E47" i="11"/>
  <c r="F12" i="11"/>
  <c r="E46" i="11"/>
  <c r="D40" i="4"/>
  <c r="C17" i="11" s="1"/>
  <c r="D12" i="11"/>
  <c r="F21" i="11"/>
  <c r="E12" i="11"/>
  <c r="C59" i="4"/>
  <c r="J26" i="1"/>
  <c r="D15" i="2" s="1"/>
  <c r="D20" i="2" s="1"/>
  <c r="D32" i="2" s="1"/>
  <c r="G21" i="11" l="1"/>
  <c r="G12" i="11"/>
  <c r="Q16" i="11" s="1"/>
  <c r="E17" i="11"/>
  <c r="E48" i="11"/>
  <c r="D17" i="11"/>
  <c r="F17" i="11"/>
  <c r="D19" i="2"/>
  <c r="D31" i="2" s="1"/>
  <c r="D35" i="2" s="1"/>
  <c r="D18" i="2"/>
  <c r="D30" i="2" s="1"/>
  <c r="D21" i="2"/>
  <c r="D33" i="2" s="1"/>
  <c r="D17" i="2"/>
  <c r="D29" i="2" s="1"/>
  <c r="G17" i="11" l="1"/>
  <c r="Q22" i="11" s="1"/>
  <c r="E38" i="3"/>
  <c r="E43" i="11"/>
  <c r="E6" i="11"/>
  <c r="E9" i="11" s="1"/>
  <c r="C6" i="11"/>
  <c r="F6" i="11"/>
  <c r="F9" i="11" s="1"/>
  <c r="D6" i="11"/>
  <c r="D9" i="11" s="1"/>
  <c r="D37" i="2"/>
  <c r="D40" i="2"/>
  <c r="C9" i="11" l="1"/>
  <c r="G9" i="11" s="1"/>
  <c r="G6" i="11"/>
  <c r="Q15" i="11" s="1"/>
  <c r="Q17" i="11" s="1"/>
  <c r="C8" i="4"/>
  <c r="C42" i="4" s="1"/>
  <c r="E37" i="3" l="1"/>
  <c r="AB69" i="13" s="1"/>
  <c r="C14" i="11" l="1"/>
  <c r="C25" i="11" s="1"/>
  <c r="E14" i="11"/>
  <c r="E25" i="11" s="1"/>
  <c r="E27" i="11" s="1"/>
  <c r="D14" i="11"/>
  <c r="D25" i="11" s="1"/>
  <c r="D27" i="11" s="1"/>
  <c r="F14" i="11"/>
  <c r="F25" i="11" s="1"/>
  <c r="F27" i="11" s="1"/>
  <c r="C27" i="11" l="1"/>
  <c r="C29" i="11" s="1"/>
  <c r="D5" i="11" s="1"/>
  <c r="D29" i="11" s="1"/>
  <c r="E5" i="11" s="1"/>
  <c r="E29" i="11" s="1"/>
  <c r="F5" i="11" s="1"/>
  <c r="F29" i="11" s="1"/>
  <c r="G25" i="11"/>
  <c r="G27" i="11" s="1"/>
  <c r="G29" i="11" s="1"/>
  <c r="G14" i="11"/>
  <c r="Q21" i="11" s="1"/>
  <c r="Q30" i="11" s="1"/>
  <c r="Q32" i="11" s="1"/>
</calcChain>
</file>

<file path=xl/sharedStrings.xml><?xml version="1.0" encoding="utf-8"?>
<sst xmlns="http://schemas.openxmlformats.org/spreadsheetml/2006/main" count="405" uniqueCount="312">
  <si>
    <t>table A</t>
  </si>
  <si>
    <t>table B</t>
  </si>
  <si>
    <t>Age Group</t>
  </si>
  <si>
    <t>Male</t>
  </si>
  <si>
    <t>Female</t>
  </si>
  <si>
    <t>Total</t>
  </si>
  <si>
    <t>Regional Area's</t>
  </si>
  <si>
    <t>Total For Region</t>
  </si>
  <si>
    <t>Northland region</t>
  </si>
  <si>
    <t>Auckland region</t>
  </si>
  <si>
    <t>Waikato region</t>
  </si>
  <si>
    <t>Bay of Plenty region</t>
  </si>
  <si>
    <t>Gisborne region</t>
  </si>
  <si>
    <t>Hawke's Bay region</t>
  </si>
  <si>
    <t>Taranaki region</t>
  </si>
  <si>
    <t>Manawatu-Wanganui region</t>
  </si>
  <si>
    <t>Wellington region</t>
  </si>
  <si>
    <t>Tasman region</t>
  </si>
  <si>
    <t>Nelson region</t>
  </si>
  <si>
    <t>Marlborough region</t>
  </si>
  <si>
    <t>West Coast region</t>
  </si>
  <si>
    <t>Canterbury region</t>
  </si>
  <si>
    <t>Otago region</t>
  </si>
  <si>
    <t>Southland region</t>
  </si>
  <si>
    <t>90+</t>
  </si>
  <si>
    <t>% of the total population by region</t>
  </si>
  <si>
    <t>Total number of customers in target market</t>
  </si>
  <si>
    <t>Potential customers in first year</t>
  </si>
  <si>
    <t xml:space="preserve">Conservatively, how many times will </t>
  </si>
  <si>
    <t>The Default = 1. You can alter this figure.</t>
  </si>
  <si>
    <t>customers buy your prod/service in one year.</t>
  </si>
  <si>
    <t>What is the wholesale cost?</t>
  </si>
  <si>
    <t>The Default = $1.00. You can alter this figure.</t>
  </si>
  <si>
    <t>ESTIMATED SALES FOR 1ST YEAR</t>
  </si>
  <si>
    <t xml:space="preserve">WHAT IS YOUR ESTIMATED SALES FIGURE? </t>
  </si>
  <si>
    <t>The Default = 3%. You can alter this figure.</t>
  </si>
  <si>
    <t>NUMBER OF UNITS REQUIRED TO MAKE</t>
  </si>
  <si>
    <t>OUR ESTIMATED MARKETING BUDGET</t>
  </si>
  <si>
    <t>VALUE</t>
  </si>
  <si>
    <t>TOTAL</t>
  </si>
  <si>
    <t>COMMENTS</t>
  </si>
  <si>
    <t>BUSINESS CARDS</t>
  </si>
  <si>
    <t>A must for any business - BIG or small!  Any business would be foolish to forget about business cards.</t>
  </si>
  <si>
    <t>pack of 100 cards per team member</t>
  </si>
  <si>
    <t>WEB SITE</t>
  </si>
  <si>
    <t xml:space="preserve">Good business practice in modern society. Create a worldwide market from your bedroom. Package deal... </t>
  </si>
  <si>
    <t>professional design</t>
  </si>
  <si>
    <t>WEB SITE OPTIMIZATION</t>
  </si>
  <si>
    <t>Gets your site ranked higher on search engines. This includes 'Key Word Search' Yearly deal…</t>
  </si>
  <si>
    <t>SOCIAL NETWORKING</t>
  </si>
  <si>
    <t>If your target is young people then this is a good way to contact them.  List your business on Facebook, You Tube, Twitter etc</t>
  </si>
  <si>
    <t>Facebook, My Space, You Tube etc</t>
  </si>
  <si>
    <t>ONLINE AUCTIONS</t>
  </si>
  <si>
    <t>You don't even have to spend money on expensive websites.  Simply pay a 'Success Fee' for each item you sell.  Enter the number of auctions you will post.</t>
  </si>
  <si>
    <t>Charged a success fee</t>
  </si>
  <si>
    <t>TELEVISION</t>
  </si>
  <si>
    <t>Want to make your business known quickly? Choose TV! Includes per and post production (the cost of making the ad + screening the ad on one station.  If you want this package simple enter the number of months you want it to screen.</t>
  </si>
  <si>
    <t>Package Rate for a year</t>
  </si>
  <si>
    <t>RADIO AD'S</t>
  </si>
  <si>
    <t xml:space="preserve">Who doesn't listen to the radio - at home, in the car or at work. Package rate - 'run of station' i.e. station decides when ad's are aired.  The station does promise to run a third of your ad's during peak times.  </t>
  </si>
  <si>
    <t>Package rate based on 5 ad's per day, per station</t>
  </si>
  <si>
    <t>RADIO PROMOTION</t>
  </si>
  <si>
    <t>On site broadcast. This means the station sends out an announcer and you create a 'party' atmosphere. You supply the celebrity, the prizes and sausage sizzle. Good for creating excitement.</t>
  </si>
  <si>
    <t>Package includes a celebrity to attend, promotions, face painting, sausage sizzle and a major prize of a trip to (state the distination) for 2 lucky draw.</t>
  </si>
  <si>
    <t>NEWSPAPER (MAIN)</t>
  </si>
  <si>
    <t>A good traditional way of advertising. Your business can reach a whole community in one day!  This package is for an average sized ad appearing in the top dailies.  You choose how many papers and the number of days you want the ad to appear.</t>
  </si>
  <si>
    <t>NEWSPAPER (LOCAL)</t>
  </si>
  <si>
    <t>Affectionately known as the 'local rag' this is god for business who only want to target their local community. The prices is for an average sized ad.</t>
  </si>
  <si>
    <t>BILLBOARDS</t>
  </si>
  <si>
    <t>This is a great way to promote your product - especially in the main centre's where large numbers of cars travel passed daily. Prices vary depending on the location so the price we provide is an average.  It includes making the artwork and putting the sign up.</t>
  </si>
  <si>
    <t>Per Billboard (includes art work)</t>
  </si>
  <si>
    <t>MAGAZINES (WEEKLY)</t>
  </si>
  <si>
    <t>E.g.: New Idea, Woman's Weekly, Listener. Often seen on the best coffee tables and waiting rooms.  When glossy, colour pages are important and unlike newspapers, people tend to keep their mag's for longer.  This package gives you an average sized, colour ad.  You choose how many mag's you want to be seen in.</t>
  </si>
  <si>
    <t>MAGAZINES (MONTHLY)</t>
  </si>
  <si>
    <t xml:space="preserve">These magazines tend to target peoples favourite pastimes.  E.g.'s such as NZ Gardener, Hunting &amp; Fishing, NZ Auto or one of the many Fashion Magazine's or they maybe for the people within a certain industry such as Marketing or Teaching.  What you are buying is an average sized ad in one (or more) of these publications.  </t>
  </si>
  <si>
    <t>EXPO'S</t>
  </si>
  <si>
    <t>Hugely popular and a great way to generate business and make sales at the same time.  There are expo's for every industry e.g. tourism, pet's, home and garden, fashion etc. What you are paying for is a stall and fittings to promote your business.</t>
  </si>
  <si>
    <t>LOCAL MARKETS</t>
  </si>
  <si>
    <t xml:space="preserve">This effective advertising involves towing a banner behind an airplane. 79% of people who see the ad recall what was being promoted. The normal price is $150 for the banner + flight time. We will include this in your fee. </t>
  </si>
  <si>
    <t>AIRPLANE AD'S</t>
  </si>
  <si>
    <t>The informal version of an Expo.  However a lot cheaper. These tend to suit business which sell locally grown produce and are prepared to get up early each weekend to set up the stall.</t>
  </si>
  <si>
    <t>Please choose number of flights &amp; days required</t>
  </si>
  <si>
    <t>YELLOW PAGES</t>
  </si>
  <si>
    <t>For a business selling a trade e.g. builder or plumber or a business supplying a service like DJ'ing then this is the promotional tool for you.</t>
  </si>
  <si>
    <t>BUS AD'S</t>
  </si>
  <si>
    <t>How about having your business displayed on a moving billboard? Going around a set route every day and displaying your business.  This is what Bus Adverts are all about.</t>
  </si>
  <si>
    <t>SPONSORSHIP</t>
  </si>
  <si>
    <t>This is a great way to promote your product while helping the community.  Vodafone sponsors the Warriors.  Adidas, the All Blacks and New World sponsor the Silver Ferns. However these sponsorships are worth a HUGE amount. Your business could be the sponsor of the local sports team or cultural group.</t>
  </si>
  <si>
    <t>UNIFORMS</t>
  </si>
  <si>
    <t>Why not dress everyone in branded clothing?  All supporting the business logo.  Simple and cost effective.</t>
  </si>
  <si>
    <t>VOUCHERS</t>
  </si>
  <si>
    <t>A favourite for those prospective customers thinking of getting a bargain.  Print some discount vouchers and/or Loyalty Cards.  This is cost effective and if the customer try's they might like it and buy again and again.</t>
  </si>
  <si>
    <t>BROCHURES</t>
  </si>
  <si>
    <t>If you are talking to a customer, often they will say, "I'd like to think about it.  Do you have a brochure?"  At this stage you need to provide a brochure and a business card.  Remember to take their details for a follow up call.</t>
  </si>
  <si>
    <t>POSTERS</t>
  </si>
  <si>
    <t>Posters are great if you want to make people aware of you product in store.  Video stores are the best at this technique when promoting the latest DVD's for hire.</t>
  </si>
  <si>
    <t>CHAIN STORE FLYERS</t>
  </si>
  <si>
    <t xml:space="preserve">Want to sell a lot of product all at once?  Then persuade a chainstore like The Warehouse, Farmers, Briscoe's or Rebel Sports to supply your product.  They will request you promote your goods in their brochures (along with a generous discount on your goods) but it is a good way to sell bulk goods. </t>
  </si>
  <si>
    <t>AGENTS</t>
  </si>
  <si>
    <t xml:space="preserve">Some business, especially service based business rely on agents to bring them work. An example you may have heard of are sports agents.  The appeal of agents is they bring you the work.  The downsize is they tend to take a big(ish) chunk of your money as a fee.  Commonly fee's are around 20%.  </t>
  </si>
  <si>
    <t>NETWORKING</t>
  </si>
  <si>
    <t>For as little as $200 per year you can go along to networking meetings related to your industry.  These events tend to be to invite many people who have a common interest.  Remember those business cards and brochures!</t>
  </si>
  <si>
    <t>DOOR TO DOOR</t>
  </si>
  <si>
    <t>Marketers worldwide talk about the power of 'word of mouth' - talking to other people.  It's the best form of promotion and it's FREE…well almost.  Even big business use Door to Door to promote themselves. Remember those business cards and brochures!</t>
  </si>
  <si>
    <t>NEWS WORTHY STORY</t>
  </si>
  <si>
    <t>Fantastic way to get free advertising…advertising you possibly couldn't buy! And better still, the cost is FREE! If you want more detail ask one of the presenters.</t>
  </si>
  <si>
    <t>MAIL BOX DROPS</t>
  </si>
  <si>
    <t>A cheap way of advertising in your local community.  Costs can be as low as $100 (printing and delivery) or more expensive for glossy leaflets.</t>
  </si>
  <si>
    <t>BLIMP!</t>
  </si>
  <si>
    <t xml:space="preserve">A large 'balloon ' like object filled with Helium gas. Advertisers like blimps as a form or promotion as they are different and therefore people notice them.  Their huge frame is like a giant billboard in the sky. </t>
  </si>
  <si>
    <t>OUR ACTUAL MARKETING SPEND</t>
  </si>
  <si>
    <t>calculated from the 'sales formula' tab</t>
  </si>
  <si>
    <t>BLIMP</t>
  </si>
  <si>
    <t>WE ARE REQUIRED TO MAKE</t>
  </si>
  <si>
    <t>UNITS</t>
  </si>
  <si>
    <t>REVENUE EXP</t>
  </si>
  <si>
    <t>REVENUE</t>
  </si>
  <si>
    <t>Buildings (leased)</t>
  </si>
  <si>
    <t>COSTS</t>
  </si>
  <si>
    <t>Storage (leased)</t>
  </si>
  <si>
    <t>Raw materials</t>
  </si>
  <si>
    <t>Packaging</t>
  </si>
  <si>
    <t>Machinery (leased)</t>
  </si>
  <si>
    <t>Services (electricity, water, fuel etc)</t>
  </si>
  <si>
    <t>Repairs and Maintainenece</t>
  </si>
  <si>
    <t>SUB TOTAL</t>
  </si>
  <si>
    <t>CAPITAL EXP</t>
  </si>
  <si>
    <t>CAPITAL</t>
  </si>
  <si>
    <t>Buildings (purchased)</t>
  </si>
  <si>
    <t>Storage (purchased)</t>
  </si>
  <si>
    <t>Machinery (purchased)</t>
  </si>
  <si>
    <t>WAGES</t>
  </si>
  <si>
    <t>Head Count</t>
  </si>
  <si>
    <t>Annual wage</t>
  </si>
  <si>
    <t>Total wages</t>
  </si>
  <si>
    <t>Staff</t>
  </si>
  <si>
    <t>Contractors</t>
  </si>
  <si>
    <t>Others</t>
  </si>
  <si>
    <t>TRANSFER</t>
  </si>
  <si>
    <t>to</t>
  </si>
  <si>
    <t>ACCOUNTING</t>
  </si>
  <si>
    <t>BUDGETED CASHFLOW STATEMENT:</t>
  </si>
  <si>
    <t>BUSINESS NAME</t>
  </si>
  <si>
    <t xml:space="preserve">BUDGETED STATEMENT OF FINANCIAL PERFORMANCE </t>
  </si>
  <si>
    <t>APR-JUN</t>
  </si>
  <si>
    <t>JUL-SEP</t>
  </si>
  <si>
    <t>OCT-DEC</t>
  </si>
  <si>
    <t>JAN-MAR</t>
  </si>
  <si>
    <t>AUTUMN</t>
  </si>
  <si>
    <t>WINTER</t>
  </si>
  <si>
    <t>SPRING</t>
  </si>
  <si>
    <t>SUMMER</t>
  </si>
  <si>
    <t>Opening Balance</t>
  </si>
  <si>
    <t>Sales</t>
  </si>
  <si>
    <t>Capital introduced</t>
  </si>
  <si>
    <t>for</t>
  </si>
  <si>
    <t>Other income</t>
  </si>
  <si>
    <t>TOTAL CASH INFLOWS</t>
  </si>
  <si>
    <t>Production expenses</t>
  </si>
  <si>
    <t>Office expenses</t>
  </si>
  <si>
    <t>For the year ending 31st March 2010</t>
  </si>
  <si>
    <t>Marketing expenses</t>
  </si>
  <si>
    <t>Personnel expenses</t>
  </si>
  <si>
    <t>Wages</t>
  </si>
  <si>
    <t>Less production expenses</t>
  </si>
  <si>
    <t>Vehicle expenses</t>
  </si>
  <si>
    <t>Gross Profit</t>
  </si>
  <si>
    <t>Expo expenses</t>
  </si>
  <si>
    <t>Other Expenses</t>
  </si>
  <si>
    <t>Expenses</t>
  </si>
  <si>
    <t>Capital Expenditure</t>
  </si>
  <si>
    <t>TOTAL CASH OUTFLOWS</t>
  </si>
  <si>
    <t>Other expenses</t>
  </si>
  <si>
    <t>Net cash in\outflow</t>
  </si>
  <si>
    <t>Closing balance</t>
  </si>
  <si>
    <t>Total expenses</t>
  </si>
  <si>
    <t>NB: Interest, taxation, including GST and depreciation are not included.</t>
  </si>
  <si>
    <t>Net profit for the year before interest, taxation and depreciation</t>
  </si>
  <si>
    <t>FOR ACCOUNTANTS USE ONLY</t>
  </si>
  <si>
    <t>Estimated sales figure</t>
  </si>
  <si>
    <t>Units to be produced</t>
  </si>
  <si>
    <t>Production Figures</t>
  </si>
  <si>
    <t>Total Production Expenses</t>
  </si>
  <si>
    <t>Total Capital expenses</t>
  </si>
  <si>
    <t>Total Wages</t>
  </si>
  <si>
    <t>Marketing Expenses</t>
  </si>
  <si>
    <t>Advertising Costs</t>
  </si>
  <si>
    <t>PRODUCT NAME</t>
  </si>
  <si>
    <t>REASON FOR MY</t>
  </si>
  <si>
    <t>APPOINTMENT</t>
  </si>
  <si>
    <t>MY TEAM</t>
  </si>
  <si>
    <t>STRATEGIC PLANNING</t>
  </si>
  <si>
    <t>NAME</t>
  </si>
  <si>
    <t>RESEARCH</t>
  </si>
  <si>
    <t>PROMOTION</t>
  </si>
  <si>
    <t>CUSTOMER SERVICE</t>
  </si>
  <si>
    <t>DISTRIBUTION</t>
  </si>
  <si>
    <t>Marketing</t>
  </si>
  <si>
    <t>PRODUCTION MANAGER</t>
  </si>
  <si>
    <t>PRODUCTION ASSISTANT</t>
  </si>
  <si>
    <t>SWOT ANALYSIS</t>
  </si>
  <si>
    <t>PROJECT MANAGER</t>
  </si>
  <si>
    <t>PROJECT MANAGER II</t>
  </si>
  <si>
    <t>Service</t>
  </si>
  <si>
    <t>Product</t>
  </si>
  <si>
    <t>ACCOUNTANT</t>
  </si>
  <si>
    <t>Finance</t>
  </si>
  <si>
    <t>Strategy</t>
  </si>
  <si>
    <t>ROLE</t>
  </si>
  <si>
    <t>AREA</t>
  </si>
  <si>
    <t>CEO</t>
  </si>
  <si>
    <t>Leader</t>
  </si>
  <si>
    <t>Business Name</t>
  </si>
  <si>
    <t>Vision Statement</t>
  </si>
  <si>
    <t>Values Statements</t>
  </si>
  <si>
    <t>Goal 1</t>
  </si>
  <si>
    <t>Goal 2</t>
  </si>
  <si>
    <t>Goal 3</t>
  </si>
  <si>
    <t>RAW MATERIALS REQUIRED</t>
  </si>
  <si>
    <t>1)  Where (in New Zealand) are you planning to sell your product in the first 12 months?</t>
  </si>
  <si>
    <t>2)  How will your customers access your products? E.g. Direct selling, roadside stall, retail etc</t>
  </si>
  <si>
    <t xml:space="preserve">3)  How are you distributing your products? E.g. Post, courier, rail freight? </t>
  </si>
  <si>
    <t>4)  Calculate your 12 month freighting costs.</t>
  </si>
  <si>
    <t>STRENGTHS</t>
  </si>
  <si>
    <t>WEAKNESSES</t>
  </si>
  <si>
    <t>OPPORTUNITIES</t>
  </si>
  <si>
    <t>SOL</t>
  </si>
  <si>
    <r>
      <t xml:space="preserve">Team </t>
    </r>
    <r>
      <rPr>
        <i/>
        <sz val="8"/>
        <color theme="1"/>
        <rFont val="Arial"/>
        <family val="2"/>
      </rPr>
      <t>e.g. committed, loyal, motivated</t>
    </r>
  </si>
  <si>
    <t>Leadership</t>
  </si>
  <si>
    <r>
      <t xml:space="preserve">Innovative thinkers ~ </t>
    </r>
    <r>
      <rPr>
        <i/>
        <sz val="8"/>
        <color theme="1"/>
        <rFont val="Arial"/>
        <family val="2"/>
      </rPr>
      <t>Think outside the square</t>
    </r>
  </si>
  <si>
    <r>
      <t xml:space="preserve">Unique access </t>
    </r>
    <r>
      <rPr>
        <i/>
        <sz val="8"/>
        <color theme="1"/>
        <rFont val="Arial"/>
        <family val="2"/>
      </rPr>
      <t>e.g. to land</t>
    </r>
  </si>
  <si>
    <r>
      <t xml:space="preserve">Unique skills of team </t>
    </r>
    <r>
      <rPr>
        <i/>
        <sz val="8"/>
        <color theme="1"/>
        <rFont val="Arial"/>
        <family val="2"/>
      </rPr>
      <t>e.g. business, trade or product knowledge</t>
    </r>
  </si>
  <si>
    <t>Communication</t>
  </si>
  <si>
    <t>Access to workers</t>
  </si>
  <si>
    <t>Company reputation</t>
  </si>
  <si>
    <t>Company brand</t>
  </si>
  <si>
    <t>Access to money</t>
  </si>
  <si>
    <t>Environmental ~ Clean Green</t>
  </si>
  <si>
    <t>Time</t>
  </si>
  <si>
    <r>
      <t xml:space="preserve">Unique relationships </t>
    </r>
    <r>
      <rPr>
        <i/>
        <sz val="8"/>
        <color theme="1"/>
        <rFont val="Arial"/>
        <family val="2"/>
      </rPr>
      <t>e.g. schools, iwi's clubs</t>
    </r>
  </si>
  <si>
    <t>Personalities of shareholders</t>
  </si>
  <si>
    <t>Geographical location</t>
  </si>
  <si>
    <r>
      <t xml:space="preserve">Rewards for workers </t>
    </r>
    <r>
      <rPr>
        <i/>
        <sz val="8"/>
        <color theme="1"/>
        <rFont val="Arial"/>
        <family val="2"/>
      </rPr>
      <t>i.e. incentive schemes</t>
    </r>
  </si>
  <si>
    <r>
      <t>Technology ~</t>
    </r>
    <r>
      <rPr>
        <i/>
        <sz val="8"/>
        <color theme="1"/>
        <rFont val="Arial"/>
        <family val="2"/>
      </rPr>
      <t>Do we keep up with the times?</t>
    </r>
  </si>
  <si>
    <t>Is this a popular product/service?</t>
  </si>
  <si>
    <t>Does your team have what it takes to succeed?</t>
  </si>
  <si>
    <t>Competitors ~ plagiarising</t>
  </si>
  <si>
    <t>Cheap imports</t>
  </si>
  <si>
    <t>Growing markets by:-</t>
  </si>
  <si>
    <t>Introducing new, related, product lines</t>
  </si>
  <si>
    <t>Selling into new regions</t>
  </si>
  <si>
    <t>New demographics or sectors e.g. corporate</t>
  </si>
  <si>
    <t xml:space="preserve">Exporting </t>
  </si>
  <si>
    <t>Updating the product e.g. iPod</t>
  </si>
  <si>
    <t>New investors</t>
  </si>
  <si>
    <t>Government law changes</t>
  </si>
  <si>
    <t>Form relationships with other businesses</t>
  </si>
  <si>
    <t>Physically move the business</t>
  </si>
  <si>
    <t>Fluctuating dollar</t>
  </si>
  <si>
    <t>Fluctuating fuel costs</t>
  </si>
  <si>
    <t>Weather</t>
  </si>
  <si>
    <t>Interest rates</t>
  </si>
  <si>
    <t>Importing raw materials</t>
  </si>
  <si>
    <t>Patents and copy protection</t>
  </si>
  <si>
    <t>Compliance</t>
  </si>
  <si>
    <t>Government investment</t>
  </si>
  <si>
    <t>INTERNAL INFLUENCES</t>
  </si>
  <si>
    <r>
      <t xml:space="preserve">New opportunities </t>
    </r>
    <r>
      <rPr>
        <i/>
        <sz val="8"/>
        <color theme="1"/>
        <rFont val="Arial"/>
        <family val="2"/>
      </rPr>
      <t>e.g. Rugby World Cup</t>
    </r>
  </si>
  <si>
    <t>EXTERNAL INFLUENCES</t>
  </si>
  <si>
    <t>Salary's</t>
  </si>
  <si>
    <t>Prepared by:</t>
  </si>
  <si>
    <t>Prepared by</t>
  </si>
  <si>
    <t>Unit Price</t>
  </si>
  <si>
    <t xml:space="preserve"> </t>
  </si>
  <si>
    <t>FINANCIAL CONTROLLER</t>
  </si>
  <si>
    <t>Prepared By:</t>
  </si>
  <si>
    <t>CEO enter your business name!</t>
  </si>
  <si>
    <t>CUSTOMER BENEFITS</t>
  </si>
  <si>
    <t>CUSTOMER QUALITY</t>
  </si>
  <si>
    <t>CUSTOMER FEEDBACK</t>
  </si>
  <si>
    <t>CUSTOMER LOYALTY</t>
  </si>
  <si>
    <t>GUARANTEE &amp; WARRANTY</t>
  </si>
  <si>
    <t>Total personnel expenses</t>
  </si>
  <si>
    <t>THREATS</t>
  </si>
  <si>
    <t>CEO enter your product name!</t>
  </si>
  <si>
    <t>20XX</t>
  </si>
  <si>
    <t>M</t>
  </si>
  <si>
    <t>T</t>
  </si>
  <si>
    <t>W</t>
  </si>
  <si>
    <t>F</t>
  </si>
  <si>
    <t>S</t>
  </si>
  <si>
    <t>JAN</t>
  </si>
  <si>
    <t>FEB</t>
  </si>
  <si>
    <t>MAR</t>
  </si>
  <si>
    <t>APR</t>
  </si>
  <si>
    <t>MAY</t>
  </si>
  <si>
    <t>JUN</t>
  </si>
  <si>
    <t>JUL</t>
  </si>
  <si>
    <t>AUG</t>
  </si>
  <si>
    <t>SEP</t>
  </si>
  <si>
    <t>OCT</t>
  </si>
  <si>
    <t>NOV</t>
  </si>
  <si>
    <t>DEC</t>
  </si>
  <si>
    <t>by:</t>
  </si>
  <si>
    <t>KEY</t>
  </si>
  <si>
    <t>BUDGET</t>
  </si>
  <si>
    <t>$</t>
  </si>
  <si>
    <t>PRODUCT</t>
  </si>
  <si>
    <t xml:space="preserve">DESCRIPTION </t>
  </si>
  <si>
    <t>Our Target Market</t>
  </si>
  <si>
    <t>Our Competitors:</t>
  </si>
  <si>
    <t>Based of a 1% - 5% Market share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</si>
</sst>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quot;$&quot;#,##0_);\(&quot;$&quot;#,##0\)"/>
    <numFmt numFmtId="165" formatCode="#,##0\ \ "/>
    <numFmt numFmtId="166" formatCode="#,##0\ \ \ ;"/>
    <numFmt numFmtId="167" formatCode="0.0\ \ \ \ \ \ \ \ \ "/>
    <numFmt numFmtId="168" formatCode="&quot;$&quot;#,##0.00"/>
    <numFmt numFmtId="169" formatCode="&quot;$&quot;#,##0"/>
  </numFmts>
  <fonts count="62">
    <font>
      <sz val="11"/>
      <color theme="1"/>
      <name val="Calibri"/>
      <family val="2"/>
      <scheme val="minor"/>
    </font>
    <font>
      <b/>
      <sz val="11"/>
      <color theme="1"/>
      <name val="Calibri"/>
      <family val="2"/>
      <scheme val="minor"/>
    </font>
    <font>
      <b/>
      <sz val="48"/>
      <name val="Arial Black"/>
      <family val="2"/>
    </font>
    <font>
      <b/>
      <sz val="8"/>
      <name val="Arial"/>
      <family val="2"/>
    </font>
    <font>
      <b/>
      <sz val="12"/>
      <name val="Arial"/>
      <family val="2"/>
    </font>
    <font>
      <b/>
      <sz val="10"/>
      <name val="Arial"/>
      <family val="2"/>
    </font>
    <font>
      <sz val="10"/>
      <name val="Arial"/>
      <family val="2"/>
    </font>
    <font>
      <sz val="9"/>
      <name val="Arial"/>
      <family val="2"/>
    </font>
    <font>
      <sz val="10"/>
      <name val="Arial Mäori"/>
      <family val="2"/>
    </font>
    <font>
      <sz val="8"/>
      <name val="Arial Mäori"/>
      <family val="2"/>
    </font>
    <font>
      <b/>
      <sz val="9"/>
      <name val="Arial"/>
      <family val="2"/>
    </font>
    <font>
      <b/>
      <sz val="7"/>
      <name val="Arial Mäori"/>
      <family val="2"/>
    </font>
    <font>
      <sz val="9"/>
      <name val="Arial Mäori"/>
      <family val="2"/>
    </font>
    <font>
      <sz val="10"/>
      <color indexed="8"/>
      <name val="Arial"/>
    </font>
    <font>
      <b/>
      <sz val="10"/>
      <color indexed="8"/>
      <name val="Arial"/>
      <family val="2"/>
    </font>
    <font>
      <b/>
      <sz val="12"/>
      <color indexed="9"/>
      <name val="Arial"/>
      <family val="2"/>
    </font>
    <font>
      <b/>
      <sz val="11"/>
      <name val="Arial"/>
      <family val="2"/>
    </font>
    <font>
      <sz val="8"/>
      <name val="Arial"/>
    </font>
    <font>
      <b/>
      <sz val="8"/>
      <name val="Arial"/>
    </font>
    <font>
      <b/>
      <sz val="22"/>
      <name val="Arial Black"/>
      <family val="2"/>
    </font>
    <font>
      <sz val="16"/>
      <color indexed="8"/>
      <name val="Stencil"/>
      <family val="5"/>
    </font>
    <font>
      <b/>
      <sz val="16"/>
      <color indexed="12"/>
      <name val="Arial"/>
      <family val="2"/>
    </font>
    <font>
      <b/>
      <sz val="12"/>
      <color indexed="8"/>
      <name val="Arial"/>
      <family val="2"/>
    </font>
    <font>
      <sz val="26"/>
      <color indexed="8"/>
      <name val="Arial"/>
      <family val="2"/>
    </font>
    <font>
      <i/>
      <sz val="8"/>
      <color indexed="8"/>
      <name val="Arial"/>
      <family val="2"/>
    </font>
    <font>
      <i/>
      <sz val="8"/>
      <name val="Arial"/>
      <family val="2"/>
    </font>
    <font>
      <b/>
      <sz val="10"/>
      <color indexed="8"/>
      <name val="Arial"/>
    </font>
    <font>
      <sz val="8"/>
      <color indexed="8"/>
      <name val="Arial"/>
      <family val="2"/>
    </font>
    <font>
      <sz val="10"/>
      <color indexed="9"/>
      <name val="Arial"/>
      <family val="2"/>
    </font>
    <font>
      <b/>
      <sz val="8"/>
      <color indexed="8"/>
      <name val="Arial"/>
      <family val="2"/>
    </font>
    <font>
      <sz val="10"/>
      <color indexed="8"/>
      <name val="Arial"/>
      <family val="2"/>
    </font>
    <font>
      <b/>
      <sz val="11"/>
      <name val="Calibri"/>
      <family val="2"/>
      <scheme val="minor"/>
    </font>
    <font>
      <b/>
      <sz val="26"/>
      <color theme="1"/>
      <name val="Calibri"/>
      <family val="2"/>
      <scheme val="minor"/>
    </font>
    <font>
      <b/>
      <sz val="16"/>
      <name val="Arial"/>
      <family val="2"/>
    </font>
    <font>
      <b/>
      <sz val="16"/>
      <color indexed="8"/>
      <name val="Arial"/>
      <family val="2"/>
    </font>
    <font>
      <b/>
      <sz val="26"/>
      <color indexed="8"/>
      <name val="Arial"/>
      <family val="2"/>
    </font>
    <font>
      <sz val="11"/>
      <color rgb="FFFF0000"/>
      <name val="Calibri"/>
      <family val="2"/>
      <scheme val="minor"/>
    </font>
    <font>
      <b/>
      <sz val="18"/>
      <color theme="1"/>
      <name val="Calibri"/>
      <family val="2"/>
      <scheme val="minor"/>
    </font>
    <font>
      <sz val="12"/>
      <name val="Arial"/>
      <family val="2"/>
    </font>
    <font>
      <sz val="12"/>
      <color indexed="8"/>
      <name val="Arial"/>
      <family val="2"/>
    </font>
    <font>
      <sz val="12"/>
      <color theme="1"/>
      <name val="Calibri"/>
      <family val="2"/>
      <scheme val="minor"/>
    </font>
    <font>
      <sz val="12"/>
      <name val="Arial Mäori"/>
      <family val="2"/>
    </font>
    <font>
      <sz val="28"/>
      <color theme="1"/>
      <name val="Calibri"/>
      <family val="2"/>
      <scheme val="minor"/>
    </font>
    <font>
      <b/>
      <sz val="28"/>
      <color theme="1"/>
      <name val="Calibri"/>
      <family val="2"/>
      <scheme val="minor"/>
    </font>
    <font>
      <b/>
      <sz val="10"/>
      <color theme="1"/>
      <name val="Arial"/>
      <family val="2"/>
    </font>
    <font>
      <i/>
      <sz val="8"/>
      <color theme="1"/>
      <name val="Arial"/>
      <family val="2"/>
    </font>
    <font>
      <sz val="10"/>
      <color theme="1"/>
      <name val="Arial"/>
      <family val="2"/>
    </font>
    <font>
      <sz val="14"/>
      <color theme="1"/>
      <name val="Good Times"/>
    </font>
    <font>
      <b/>
      <sz val="20"/>
      <name val="Arial"/>
      <family val="2"/>
    </font>
    <font>
      <b/>
      <sz val="12"/>
      <color indexed="39"/>
      <name val="Arial"/>
      <family val="2"/>
    </font>
    <font>
      <b/>
      <sz val="14"/>
      <name val="Arial"/>
      <family val="2"/>
    </font>
    <font>
      <b/>
      <sz val="12"/>
      <color theme="1"/>
      <name val="Calibri"/>
      <family val="2"/>
      <scheme val="minor"/>
    </font>
    <font>
      <b/>
      <sz val="14"/>
      <color theme="1"/>
      <name val="Calibri"/>
      <family val="2"/>
      <scheme val="minor"/>
    </font>
    <font>
      <b/>
      <sz val="12"/>
      <name val="Calibri"/>
      <family val="2"/>
      <scheme val="minor"/>
    </font>
    <font>
      <sz val="20"/>
      <color theme="1"/>
      <name val="Calibri"/>
      <family val="2"/>
      <scheme val="minor"/>
    </font>
    <font>
      <sz val="8"/>
      <color theme="1"/>
      <name val="Calibri"/>
      <family val="2"/>
      <scheme val="minor"/>
    </font>
    <font>
      <sz val="12"/>
      <color indexed="8"/>
      <name val="Calibri"/>
      <family val="2"/>
      <scheme val="minor"/>
    </font>
    <font>
      <sz val="6"/>
      <color theme="1"/>
      <name val="Calibri"/>
      <family val="2"/>
      <scheme val="minor"/>
    </font>
    <font>
      <sz val="14"/>
      <color theme="1"/>
      <name val="Calibri"/>
      <family val="2"/>
      <scheme val="minor"/>
    </font>
    <font>
      <sz val="36"/>
      <color theme="1"/>
      <name val="Calibri"/>
      <family val="2"/>
      <scheme val="minor"/>
    </font>
    <font>
      <b/>
      <sz val="48"/>
      <color theme="1"/>
      <name val="Calibri"/>
      <family val="2"/>
      <scheme val="minor"/>
    </font>
    <font>
      <b/>
      <i/>
      <sz val="36"/>
      <color theme="1"/>
      <name val="Calibri"/>
      <family val="2"/>
      <scheme val="minor"/>
    </font>
  </fonts>
  <fills count="13">
    <fill>
      <patternFill patternType="none"/>
    </fill>
    <fill>
      <patternFill patternType="gray125"/>
    </fill>
    <fill>
      <patternFill patternType="solid">
        <fgColor indexed="43"/>
        <bgColor indexed="64"/>
      </patternFill>
    </fill>
    <fill>
      <patternFill patternType="solid">
        <fgColor indexed="27"/>
        <bgColor indexed="64"/>
      </patternFill>
    </fill>
    <fill>
      <patternFill patternType="solid">
        <fgColor indexed="45"/>
        <bgColor indexed="64"/>
      </patternFill>
    </fill>
    <fill>
      <patternFill patternType="solid">
        <fgColor indexed="8"/>
        <bgColor indexed="64"/>
      </patternFill>
    </fill>
    <fill>
      <patternFill patternType="solid">
        <fgColor indexed="41"/>
        <bgColor indexed="64"/>
      </patternFill>
    </fill>
    <fill>
      <patternFill patternType="solid">
        <fgColor theme="1"/>
        <bgColor indexed="64"/>
      </patternFill>
    </fill>
    <fill>
      <patternFill patternType="solid">
        <fgColor rgb="FFFFFF00"/>
        <bgColor indexed="64"/>
      </patternFill>
    </fill>
    <fill>
      <patternFill patternType="solid">
        <fgColor rgb="FF00B0F0"/>
        <bgColor indexed="64"/>
      </patternFill>
    </fill>
    <fill>
      <patternFill patternType="solid">
        <fgColor theme="0"/>
        <bgColor indexed="64"/>
      </patternFill>
    </fill>
    <fill>
      <patternFill patternType="solid">
        <fgColor theme="7" tint="0.39994506668294322"/>
        <bgColor indexed="64"/>
      </patternFill>
    </fill>
    <fill>
      <patternFill patternType="solid">
        <fgColor theme="7" tint="0.79998168889431442"/>
        <bgColor indexed="64"/>
      </patternFill>
    </fill>
  </fills>
  <borders count="85">
    <border>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top/>
      <bottom/>
      <diagonal/>
    </border>
    <border>
      <left style="thin">
        <color indexed="64"/>
      </left>
      <right style="medium">
        <color indexed="64"/>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right style="thick">
        <color indexed="8"/>
      </right>
      <top/>
      <bottom style="thick">
        <color indexed="8"/>
      </bottom>
      <diagonal/>
    </border>
    <border>
      <left/>
      <right style="thin">
        <color indexed="8"/>
      </right>
      <top style="thick">
        <color indexed="8"/>
      </top>
      <bottom style="thin">
        <color indexed="8"/>
      </bottom>
      <diagonal/>
    </border>
    <border>
      <left style="thin">
        <color indexed="8"/>
      </left>
      <right style="thin">
        <color indexed="8"/>
      </right>
      <top style="thick">
        <color indexed="8"/>
      </top>
      <bottom style="thin">
        <color indexed="8"/>
      </bottom>
      <diagonal/>
    </border>
    <border>
      <left style="thin">
        <color indexed="8"/>
      </left>
      <right style="thick">
        <color indexed="8"/>
      </right>
      <top style="thick">
        <color indexed="8"/>
      </top>
      <bottom style="thin">
        <color indexed="8"/>
      </bottom>
      <diagonal/>
    </border>
    <border>
      <left style="thick">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ck">
        <color indexed="8"/>
      </right>
      <top style="thin">
        <color indexed="8"/>
      </top>
      <bottom style="thin">
        <color indexed="8"/>
      </bottom>
      <diagonal/>
    </border>
    <border>
      <left style="thick">
        <color indexed="8"/>
      </left>
      <right style="thin">
        <color indexed="8"/>
      </right>
      <top style="thin">
        <color indexed="8"/>
      </top>
      <bottom style="thin">
        <color indexed="8"/>
      </bottom>
      <diagonal/>
    </border>
    <border>
      <left style="thick">
        <color indexed="8"/>
      </left>
      <right style="thin">
        <color indexed="8"/>
      </right>
      <top style="thin">
        <color indexed="8"/>
      </top>
      <bottom style="thick">
        <color indexed="8"/>
      </bottom>
      <diagonal/>
    </border>
    <border>
      <left style="thin">
        <color indexed="8"/>
      </left>
      <right style="thin">
        <color indexed="8"/>
      </right>
      <top style="thin">
        <color indexed="8"/>
      </top>
      <bottom style="thick">
        <color indexed="8"/>
      </bottom>
      <diagonal/>
    </border>
    <border>
      <left style="thin">
        <color indexed="8"/>
      </left>
      <right style="thick">
        <color indexed="8"/>
      </right>
      <top style="thin">
        <color indexed="8"/>
      </top>
      <bottom style="thick">
        <color indexed="8"/>
      </bottom>
      <diagonal/>
    </border>
    <border>
      <left style="double">
        <color indexed="8"/>
      </left>
      <right/>
      <top style="double">
        <color indexed="8"/>
      </top>
      <bottom/>
      <diagonal/>
    </border>
    <border>
      <left/>
      <right/>
      <top style="double">
        <color indexed="8"/>
      </top>
      <bottom/>
      <diagonal/>
    </border>
    <border>
      <left/>
      <right style="double">
        <color indexed="8"/>
      </right>
      <top style="double">
        <color indexed="8"/>
      </top>
      <bottom/>
      <diagonal/>
    </border>
    <border>
      <left style="double">
        <color indexed="8"/>
      </left>
      <right/>
      <top/>
      <bottom/>
      <diagonal/>
    </border>
    <border>
      <left/>
      <right style="double">
        <color indexed="8"/>
      </right>
      <top/>
      <bottom/>
      <diagonal/>
    </border>
    <border>
      <left style="double">
        <color indexed="8"/>
      </left>
      <right/>
      <top/>
      <bottom style="double">
        <color indexed="8"/>
      </bottom>
      <diagonal/>
    </border>
    <border>
      <left/>
      <right/>
      <top/>
      <bottom style="double">
        <color indexed="8"/>
      </bottom>
      <diagonal/>
    </border>
    <border>
      <left/>
      <right style="double">
        <color indexed="8"/>
      </right>
      <top/>
      <bottom style="double">
        <color indexed="8"/>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bottom style="double">
        <color indexed="64"/>
      </bottom>
      <diagonal/>
    </border>
    <border>
      <left/>
      <right/>
      <top style="double">
        <color indexed="64"/>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right style="double">
        <color indexed="64"/>
      </right>
      <top style="double">
        <color indexed="64"/>
      </top>
      <bottom style="double">
        <color indexed="64"/>
      </bottom>
      <diagonal/>
    </border>
    <border>
      <left style="double">
        <color indexed="64"/>
      </left>
      <right style="double">
        <color indexed="64"/>
      </right>
      <top/>
      <bottom/>
      <diagonal/>
    </border>
    <border>
      <left style="double">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double">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tted">
        <color auto="1"/>
      </left>
      <right style="dotted">
        <color auto="1"/>
      </right>
      <top style="dotted">
        <color auto="1"/>
      </top>
      <bottom style="dotted">
        <color auto="1"/>
      </bottom>
      <diagonal/>
    </border>
    <border>
      <left style="dotted">
        <color auto="1"/>
      </left>
      <right style="dotted">
        <color auto="1"/>
      </right>
      <top style="dotted">
        <color auto="1"/>
      </top>
      <bottom/>
      <diagonal/>
    </border>
    <border>
      <left style="medium">
        <color auto="1"/>
      </left>
      <right style="dotted">
        <color auto="1"/>
      </right>
      <top style="medium">
        <color auto="1"/>
      </top>
      <bottom style="dotted">
        <color auto="1"/>
      </bottom>
      <diagonal/>
    </border>
    <border>
      <left style="dotted">
        <color auto="1"/>
      </left>
      <right style="dotted">
        <color auto="1"/>
      </right>
      <top style="medium">
        <color auto="1"/>
      </top>
      <bottom style="dotted">
        <color auto="1"/>
      </bottom>
      <diagonal/>
    </border>
    <border>
      <left style="dotted">
        <color auto="1"/>
      </left>
      <right style="medium">
        <color auto="1"/>
      </right>
      <top style="medium">
        <color auto="1"/>
      </top>
      <bottom style="dotted">
        <color auto="1"/>
      </bottom>
      <diagonal/>
    </border>
    <border>
      <left style="dotted">
        <color auto="1"/>
      </left>
      <right style="medium">
        <color auto="1"/>
      </right>
      <top style="dotted">
        <color auto="1"/>
      </top>
      <bottom style="dotted">
        <color auto="1"/>
      </bottom>
      <diagonal/>
    </border>
    <border>
      <left style="medium">
        <color auto="1"/>
      </left>
      <right style="dotted">
        <color auto="1"/>
      </right>
      <top/>
      <bottom style="dotted">
        <color auto="1"/>
      </bottom>
      <diagonal/>
    </border>
    <border>
      <left style="medium">
        <color auto="1"/>
      </left>
      <right style="dotted">
        <color auto="1"/>
      </right>
      <top style="dotted">
        <color auto="1"/>
      </top>
      <bottom/>
      <diagonal/>
    </border>
    <border>
      <left style="dotted">
        <color auto="1"/>
      </left>
      <right style="medium">
        <color auto="1"/>
      </right>
      <top style="dotted">
        <color auto="1"/>
      </top>
      <bottom/>
      <diagonal/>
    </border>
    <border>
      <left style="medium">
        <color auto="1"/>
      </left>
      <right style="dotted">
        <color auto="1"/>
      </right>
      <top/>
      <bottom/>
      <diagonal/>
    </border>
  </borders>
  <cellStyleXfs count="1">
    <xf numFmtId="0" fontId="0" fillId="0" borderId="0"/>
  </cellStyleXfs>
  <cellXfs count="363">
    <xf numFmtId="0" fontId="0" fillId="0" borderId="0" xfId="0"/>
    <xf numFmtId="0" fontId="2" fillId="0" borderId="0" xfId="0" applyFont="1" applyAlignment="1">
      <alignment horizontal="left" vertical="top"/>
    </xf>
    <xf numFmtId="0" fontId="0" fillId="0" borderId="4" xfId="0" applyBorder="1"/>
    <xf numFmtId="0" fontId="0" fillId="0" borderId="18" xfId="0" applyBorder="1"/>
    <xf numFmtId="0" fontId="0" fillId="0" borderId="13" xfId="0" applyBorder="1"/>
    <xf numFmtId="0" fontId="0" fillId="0" borderId="0" xfId="0" applyBorder="1" applyProtection="1">
      <protection locked="0"/>
    </xf>
    <xf numFmtId="0" fontId="0" fillId="0" borderId="20" xfId="0" applyFill="1" applyBorder="1"/>
    <xf numFmtId="1" fontId="0" fillId="0" borderId="21" xfId="0" applyNumberFormat="1" applyFill="1" applyBorder="1"/>
    <xf numFmtId="165" fontId="10" fillId="4" borderId="0" xfId="0" applyNumberFormat="1" applyFont="1" applyFill="1" applyAlignment="1">
      <alignment horizontal="right"/>
    </xf>
    <xf numFmtId="165" fontId="10" fillId="2" borderId="15" xfId="0" applyNumberFormat="1" applyFont="1" applyFill="1" applyBorder="1" applyAlignment="1">
      <alignment horizontal="right"/>
    </xf>
    <xf numFmtId="165" fontId="10" fillId="6" borderId="0" xfId="0" applyNumberFormat="1" applyFont="1" applyFill="1" applyAlignment="1">
      <alignment horizontal="right"/>
    </xf>
    <xf numFmtId="3" fontId="9" fillId="0" borderId="0" xfId="0" applyNumberFormat="1" applyFont="1" applyAlignment="1">
      <alignment horizontal="centerContinuous"/>
    </xf>
    <xf numFmtId="166" fontId="12" fillId="0" borderId="0" xfId="0" applyNumberFormat="1" applyFont="1"/>
    <xf numFmtId="10" fontId="7" fillId="0" borderId="0" xfId="0" applyNumberFormat="1" applyFont="1" applyAlignment="1">
      <alignment horizontal="right"/>
    </xf>
    <xf numFmtId="167" fontId="7" fillId="0" borderId="0" xfId="0" applyNumberFormat="1" applyFont="1" applyAlignment="1">
      <alignment horizontal="right"/>
    </xf>
    <xf numFmtId="166" fontId="12" fillId="0" borderId="25" xfId="0" applyNumberFormat="1" applyFont="1" applyBorder="1"/>
    <xf numFmtId="167" fontId="7" fillId="0" borderId="25" xfId="0" applyNumberFormat="1" applyFont="1" applyBorder="1" applyAlignment="1">
      <alignment horizontal="right"/>
    </xf>
    <xf numFmtId="0" fontId="13" fillId="0" borderId="0" xfId="0" applyFont="1"/>
    <xf numFmtId="0" fontId="5" fillId="0" borderId="0" xfId="0" applyFont="1"/>
    <xf numFmtId="0" fontId="5" fillId="0" borderId="7" xfId="0" applyFont="1" applyBorder="1" applyAlignment="1">
      <alignment horizontal="left" vertical="distributed"/>
    </xf>
    <xf numFmtId="0" fontId="17" fillId="0" borderId="7" xfId="0" applyFont="1" applyBorder="1" applyAlignment="1">
      <alignment wrapText="1"/>
    </xf>
    <xf numFmtId="0" fontId="0" fillId="5" borderId="7" xfId="0" applyFill="1" applyBorder="1" applyAlignment="1">
      <alignment horizontal="center"/>
    </xf>
    <xf numFmtId="0" fontId="0" fillId="0" borderId="7" xfId="0" applyNumberFormat="1" applyBorder="1" applyAlignment="1" applyProtection="1">
      <alignment horizontal="center"/>
      <protection locked="0"/>
    </xf>
    <xf numFmtId="168" fontId="0" fillId="0" borderId="7" xfId="0" applyNumberFormat="1" applyBorder="1" applyAlignment="1">
      <alignment horizontal="center"/>
    </xf>
    <xf numFmtId="168" fontId="0" fillId="0" borderId="7" xfId="0" applyNumberFormat="1" applyBorder="1" applyAlignment="1" applyProtection="1">
      <alignment horizontal="center"/>
      <protection locked="0"/>
    </xf>
    <xf numFmtId="0" fontId="0" fillId="0" borderId="7" xfId="0" applyBorder="1" applyAlignment="1" applyProtection="1">
      <alignment horizontal="center"/>
      <protection locked="0"/>
    </xf>
    <xf numFmtId="0" fontId="0" fillId="0" borderId="7" xfId="0" applyFill="1" applyBorder="1" applyAlignment="1" applyProtection="1">
      <alignment horizontal="center"/>
      <protection locked="0"/>
    </xf>
    <xf numFmtId="0" fontId="0" fillId="7" borderId="7" xfId="0" applyFill="1" applyBorder="1" applyAlignment="1">
      <alignment horizontal="center"/>
    </xf>
    <xf numFmtId="168" fontId="0" fillId="0" borderId="7" xfId="0" applyNumberFormat="1" applyBorder="1" applyAlignment="1" applyProtection="1">
      <alignment horizontal="center"/>
    </xf>
    <xf numFmtId="0" fontId="0" fillId="0" borderId="7" xfId="0" applyFill="1" applyBorder="1" applyAlignment="1">
      <alignment horizontal="center"/>
    </xf>
    <xf numFmtId="0" fontId="20" fillId="0" borderId="0" xfId="0" applyFont="1" applyAlignment="1">
      <alignment horizontal="center"/>
    </xf>
    <xf numFmtId="0" fontId="13" fillId="0" borderId="0" xfId="0" applyFont="1" applyBorder="1"/>
    <xf numFmtId="1" fontId="21" fillId="0" borderId="0" xfId="0" applyNumberFormat="1" applyFont="1" applyBorder="1" applyAlignment="1">
      <alignment horizontal="center"/>
    </xf>
    <xf numFmtId="0" fontId="14" fillId="0" borderId="0" xfId="0" applyFont="1" applyBorder="1"/>
    <xf numFmtId="0" fontId="13" fillId="0" borderId="9" xfId="0" applyFont="1" applyBorder="1"/>
    <xf numFmtId="0" fontId="13" fillId="0" borderId="26" xfId="0" applyFont="1" applyBorder="1"/>
    <xf numFmtId="0" fontId="13" fillId="0" borderId="27" xfId="0" applyFont="1" applyBorder="1"/>
    <xf numFmtId="0" fontId="13" fillId="0" borderId="16" xfId="0" applyFont="1" applyBorder="1"/>
    <xf numFmtId="0" fontId="14" fillId="0" borderId="0" xfId="0" applyFont="1" applyBorder="1" applyAlignment="1">
      <alignment horizontal="center"/>
    </xf>
    <xf numFmtId="0" fontId="14" fillId="0" borderId="16" xfId="0" applyFont="1" applyBorder="1" applyAlignment="1">
      <alignment horizontal="center"/>
    </xf>
    <xf numFmtId="168" fontId="13" fillId="0" borderId="18" xfId="0" applyNumberFormat="1" applyFont="1" applyBorder="1" applyProtection="1">
      <protection locked="0"/>
    </xf>
    <xf numFmtId="0" fontId="0" fillId="0" borderId="0" xfId="0" applyBorder="1"/>
    <xf numFmtId="0" fontId="14" fillId="0" borderId="16" xfId="0" applyFont="1" applyBorder="1"/>
    <xf numFmtId="0" fontId="13" fillId="0" borderId="18" xfId="0" applyFont="1" applyBorder="1"/>
    <xf numFmtId="168" fontId="13" fillId="0" borderId="0" xfId="0" applyNumberFormat="1" applyFont="1" applyBorder="1" applyProtection="1">
      <protection locked="0"/>
    </xf>
    <xf numFmtId="0" fontId="13" fillId="0" borderId="0" xfId="0" applyFont="1" applyFill="1" applyBorder="1"/>
    <xf numFmtId="0" fontId="0" fillId="0" borderId="16" xfId="0" applyBorder="1"/>
    <xf numFmtId="0" fontId="14" fillId="0" borderId="0" xfId="0" applyFont="1" applyBorder="1" applyAlignment="1">
      <alignment horizontal="right"/>
    </xf>
    <xf numFmtId="168" fontId="14" fillId="0" borderId="0" xfId="0" applyNumberFormat="1" applyFont="1" applyBorder="1"/>
    <xf numFmtId="168" fontId="13" fillId="0" borderId="0" xfId="0" applyNumberFormat="1" applyFont="1" applyBorder="1"/>
    <xf numFmtId="0" fontId="0" fillId="0" borderId="19" xfId="0" applyBorder="1"/>
    <xf numFmtId="0" fontId="0" fillId="0" borderId="20" xfId="0" applyBorder="1"/>
    <xf numFmtId="0" fontId="0" fillId="0" borderId="21" xfId="0" applyBorder="1"/>
    <xf numFmtId="0" fontId="14" fillId="0" borderId="9" xfId="0" applyFont="1" applyBorder="1" applyAlignment="1">
      <alignment horizontal="center"/>
    </xf>
    <xf numFmtId="0" fontId="0" fillId="0" borderId="26" xfId="0" applyBorder="1"/>
    <xf numFmtId="0" fontId="5" fillId="0" borderId="26" xfId="0" applyFont="1" applyBorder="1" applyAlignment="1">
      <alignment horizontal="center"/>
    </xf>
    <xf numFmtId="0" fontId="0" fillId="0" borderId="27" xfId="0" applyBorder="1"/>
    <xf numFmtId="0" fontId="5" fillId="0" borderId="16" xfId="0" applyFont="1" applyBorder="1" applyAlignment="1">
      <alignment horizontal="center"/>
    </xf>
    <xf numFmtId="168" fontId="13" fillId="0" borderId="18" xfId="0" applyNumberFormat="1" applyFont="1" applyBorder="1"/>
    <xf numFmtId="0" fontId="14" fillId="0" borderId="28" xfId="0" applyFont="1" applyBorder="1" applyAlignment="1">
      <alignment horizontal="center"/>
    </xf>
    <xf numFmtId="0" fontId="14" fillId="0" borderId="29" xfId="0" applyFont="1" applyBorder="1" applyAlignment="1">
      <alignment horizontal="center"/>
    </xf>
    <xf numFmtId="0" fontId="14" fillId="0" borderId="30" xfId="0" applyFont="1" applyBorder="1" applyAlignment="1">
      <alignment horizontal="center"/>
    </xf>
    <xf numFmtId="0" fontId="14" fillId="0" borderId="31" xfId="0" applyFont="1" applyBorder="1" applyAlignment="1">
      <alignment horizontal="center"/>
    </xf>
    <xf numFmtId="0" fontId="14" fillId="0" borderId="32" xfId="0" applyFont="1" applyBorder="1" applyAlignment="1">
      <alignment horizontal="right"/>
    </xf>
    <xf numFmtId="0" fontId="13" fillId="0" borderId="33" xfId="0" applyFont="1" applyBorder="1" applyAlignment="1" applyProtection="1">
      <alignment horizontal="center"/>
      <protection locked="0"/>
    </xf>
    <xf numFmtId="168" fontId="13" fillId="0" borderId="33" xfId="0" applyNumberFormat="1" applyFont="1" applyBorder="1" applyAlignment="1" applyProtection="1">
      <alignment horizontal="center"/>
      <protection locked="0"/>
    </xf>
    <xf numFmtId="168" fontId="13" fillId="0" borderId="34" xfId="0" applyNumberFormat="1" applyFont="1" applyBorder="1"/>
    <xf numFmtId="0" fontId="14" fillId="0" borderId="35" xfId="0" applyFont="1" applyBorder="1" applyAlignment="1">
      <alignment horizontal="right"/>
    </xf>
    <xf numFmtId="0" fontId="13" fillId="0" borderId="35" xfId="0" applyFont="1" applyBorder="1"/>
    <xf numFmtId="168" fontId="13" fillId="0" borderId="34" xfId="0" applyNumberFormat="1" applyFont="1" applyBorder="1" applyProtection="1">
      <protection locked="0"/>
    </xf>
    <xf numFmtId="0" fontId="14" fillId="0" borderId="36" xfId="0" applyFont="1" applyBorder="1" applyAlignment="1">
      <alignment horizontal="right"/>
    </xf>
    <xf numFmtId="0" fontId="14" fillId="0" borderId="37" xfId="0" applyFont="1" applyBorder="1" applyAlignment="1">
      <alignment horizontal="center"/>
    </xf>
    <xf numFmtId="0" fontId="13" fillId="0" borderId="37" xfId="0" applyFont="1" applyBorder="1" applyProtection="1">
      <protection locked="0"/>
    </xf>
    <xf numFmtId="168" fontId="14" fillId="0" borderId="38" xfId="0" applyNumberFormat="1" applyFont="1" applyBorder="1" applyAlignment="1">
      <alignment horizontal="right"/>
    </xf>
    <xf numFmtId="0" fontId="13" fillId="0" borderId="39" xfId="0" applyFont="1" applyBorder="1"/>
    <xf numFmtId="0" fontId="22" fillId="0" borderId="40" xfId="0" applyFont="1" applyBorder="1"/>
    <xf numFmtId="0" fontId="13" fillId="0" borderId="40" xfId="0" applyFont="1" applyBorder="1"/>
    <xf numFmtId="0" fontId="23" fillId="0" borderId="40" xfId="0" applyFont="1" applyBorder="1"/>
    <xf numFmtId="0" fontId="13" fillId="0" borderId="41" xfId="0" applyFont="1" applyBorder="1"/>
    <xf numFmtId="0" fontId="13" fillId="0" borderId="42" xfId="0" applyFont="1" applyBorder="1" applyAlignment="1">
      <alignment horizontal="center"/>
    </xf>
    <xf numFmtId="0" fontId="13" fillId="0" borderId="0" xfId="0" applyFont="1" applyBorder="1" applyAlignment="1">
      <alignment horizontal="center"/>
    </xf>
    <xf numFmtId="0" fontId="13" fillId="0" borderId="43" xfId="0" applyFont="1" applyBorder="1" applyAlignment="1">
      <alignment horizontal="center"/>
    </xf>
    <xf numFmtId="0" fontId="22" fillId="0" borderId="0" xfId="0" applyFont="1" applyBorder="1" applyAlignment="1">
      <alignment horizontal="center"/>
    </xf>
    <xf numFmtId="0" fontId="0" fillId="0" borderId="0" xfId="0" applyBorder="1" applyAlignment="1">
      <alignment horizontal="center"/>
    </xf>
    <xf numFmtId="0" fontId="13" fillId="0" borderId="0" xfId="0" applyFont="1" applyAlignment="1">
      <alignment horizontal="center"/>
    </xf>
    <xf numFmtId="0" fontId="24" fillId="0" borderId="42" xfId="0" applyFont="1" applyBorder="1" applyAlignment="1">
      <alignment horizontal="center"/>
    </xf>
    <xf numFmtId="0" fontId="24" fillId="0" borderId="0" xfId="0" applyFont="1" applyBorder="1" applyAlignment="1">
      <alignment horizontal="center"/>
    </xf>
    <xf numFmtId="0" fontId="24" fillId="0" borderId="43" xfId="0" applyFont="1" applyBorder="1" applyAlignment="1">
      <alignment horizontal="center"/>
    </xf>
    <xf numFmtId="0" fontId="25" fillId="0" borderId="0" xfId="0" applyFont="1" applyBorder="1" applyAlignment="1">
      <alignment horizontal="center"/>
    </xf>
    <xf numFmtId="0" fontId="24" fillId="0" borderId="0" xfId="0" applyFont="1" applyAlignment="1">
      <alignment horizontal="center"/>
    </xf>
    <xf numFmtId="0" fontId="13" fillId="0" borderId="42" xfId="0" applyFont="1" applyBorder="1"/>
    <xf numFmtId="169" fontId="13" fillId="0" borderId="0" xfId="0" applyNumberFormat="1" applyFont="1" applyBorder="1" applyAlignment="1" applyProtection="1">
      <alignment horizontal="right"/>
      <protection locked="0"/>
    </xf>
    <xf numFmtId="169" fontId="13" fillId="0" borderId="0" xfId="0" applyNumberFormat="1" applyFont="1" applyBorder="1" applyAlignment="1">
      <alignment horizontal="right"/>
    </xf>
    <xf numFmtId="168" fontId="14" fillId="0" borderId="0" xfId="0" applyNumberFormat="1" applyFont="1" applyBorder="1" applyAlignment="1" applyProtection="1">
      <alignment horizontal="right"/>
      <protection hidden="1"/>
    </xf>
    <xf numFmtId="0" fontId="13" fillId="0" borderId="43" xfId="0" applyFont="1" applyBorder="1"/>
    <xf numFmtId="168" fontId="26" fillId="0" borderId="0" xfId="0" applyNumberFormat="1" applyFont="1" applyBorder="1" applyAlignment="1" applyProtection="1">
      <alignment horizontal="right"/>
      <protection hidden="1"/>
    </xf>
    <xf numFmtId="0" fontId="13" fillId="0" borderId="43" xfId="0" applyFont="1" applyBorder="1" applyProtection="1">
      <protection locked="0"/>
    </xf>
    <xf numFmtId="0" fontId="13" fillId="0" borderId="0" xfId="0" applyFont="1" applyBorder="1" applyProtection="1">
      <protection locked="0"/>
    </xf>
    <xf numFmtId="0" fontId="27" fillId="0" borderId="0" xfId="0" applyFont="1" applyBorder="1"/>
    <xf numFmtId="0" fontId="28" fillId="0" borderId="0" xfId="0" applyFont="1" applyBorder="1" applyProtection="1">
      <protection locked="0"/>
    </xf>
    <xf numFmtId="0" fontId="4" fillId="0" borderId="0" xfId="0" applyFont="1" applyBorder="1" applyAlignment="1">
      <alignment horizontal="center"/>
    </xf>
    <xf numFmtId="49" fontId="28" fillId="0" borderId="0" xfId="0" applyNumberFormat="1" applyFont="1" applyBorder="1"/>
    <xf numFmtId="169" fontId="14" fillId="0" borderId="0" xfId="0" applyNumberFormat="1" applyFont="1" applyBorder="1" applyAlignment="1">
      <alignment horizontal="right"/>
    </xf>
    <xf numFmtId="0" fontId="29" fillId="0" borderId="0" xfId="0" applyFont="1" applyBorder="1"/>
    <xf numFmtId="0" fontId="24" fillId="0" borderId="0" xfId="0" applyFont="1" applyBorder="1"/>
    <xf numFmtId="169" fontId="26" fillId="0" borderId="0" xfId="0" applyNumberFormat="1" applyFont="1" applyBorder="1" applyAlignment="1" applyProtection="1">
      <alignment horizontal="right"/>
      <protection hidden="1"/>
    </xf>
    <xf numFmtId="164" fontId="13" fillId="0" borderId="43" xfId="0" applyNumberFormat="1" applyFont="1" applyBorder="1"/>
    <xf numFmtId="164" fontId="13" fillId="0" borderId="0" xfId="0" applyNumberFormat="1" applyFont="1" applyBorder="1"/>
    <xf numFmtId="168" fontId="13" fillId="0" borderId="0" xfId="0" applyNumberFormat="1" applyFont="1" applyBorder="1" applyAlignment="1">
      <alignment horizontal="right"/>
    </xf>
    <xf numFmtId="0" fontId="13" fillId="0" borderId="0" xfId="0" applyFont="1" applyBorder="1" applyAlignment="1">
      <alignment horizontal="right"/>
    </xf>
    <xf numFmtId="0" fontId="13" fillId="0" borderId="44" xfId="0" applyFont="1" applyBorder="1"/>
    <xf numFmtId="0" fontId="13" fillId="0" borderId="45" xfId="0" applyFont="1" applyBorder="1"/>
    <xf numFmtId="0" fontId="13" fillId="0" borderId="46" xfId="0" applyFont="1" applyBorder="1"/>
    <xf numFmtId="0" fontId="14" fillId="0" borderId="39" xfId="0" applyFont="1" applyBorder="1"/>
    <xf numFmtId="0" fontId="14" fillId="0" borderId="42" xfId="0" applyFont="1" applyBorder="1"/>
    <xf numFmtId="168" fontId="14" fillId="0" borderId="43" xfId="0" applyNumberFormat="1" applyFont="1" applyBorder="1"/>
    <xf numFmtId="0" fontId="13" fillId="0" borderId="47" xfId="0" applyFont="1" applyBorder="1"/>
    <xf numFmtId="0" fontId="13" fillId="0" borderId="48" xfId="0" applyFont="1" applyBorder="1"/>
    <xf numFmtId="0" fontId="5" fillId="0" borderId="49" xfId="0" applyFont="1" applyBorder="1"/>
    <xf numFmtId="0" fontId="30" fillId="0" borderId="50" xfId="0" applyFont="1" applyFill="1" applyBorder="1"/>
    <xf numFmtId="0" fontId="0" fillId="0" borderId="50" xfId="0" applyBorder="1"/>
    <xf numFmtId="168" fontId="5" fillId="0" borderId="51" xfId="0" applyNumberFormat="1" applyFont="1" applyBorder="1"/>
    <xf numFmtId="0" fontId="0" fillId="0" borderId="0" xfId="0" applyAlignment="1">
      <alignment horizontal="center"/>
    </xf>
    <xf numFmtId="0" fontId="1" fillId="0" borderId="0" xfId="0" applyFont="1"/>
    <xf numFmtId="0" fontId="1" fillId="0" borderId="0" xfId="0" applyFont="1" applyAlignment="1">
      <alignment vertical="center"/>
    </xf>
    <xf numFmtId="0" fontId="31" fillId="0" borderId="0" xfId="0" applyFont="1" applyAlignment="1">
      <alignment horizontal="center"/>
    </xf>
    <xf numFmtId="0" fontId="1" fillId="0" borderId="0" xfId="0" applyFont="1" applyAlignment="1">
      <alignment horizontal="right" vertical="center"/>
    </xf>
    <xf numFmtId="0" fontId="0" fillId="0" borderId="0" xfId="0" applyAlignment="1">
      <alignment vertical="top" wrapText="1"/>
    </xf>
    <xf numFmtId="0" fontId="0" fillId="0" borderId="0" xfId="0" applyAlignment="1">
      <alignment wrapText="1"/>
    </xf>
    <xf numFmtId="0" fontId="0" fillId="0" borderId="0" xfId="0" applyBorder="1" applyAlignment="1">
      <alignment horizontal="left"/>
    </xf>
    <xf numFmtId="0" fontId="33" fillId="0" borderId="0" xfId="0" applyFont="1" applyAlignment="1">
      <alignment horizontal="right"/>
    </xf>
    <xf numFmtId="0" fontId="34" fillId="0" borderId="0" xfId="0" applyFont="1" applyBorder="1"/>
    <xf numFmtId="0" fontId="14" fillId="0" borderId="0" xfId="0" applyFont="1" applyAlignment="1">
      <alignment vertical="top" wrapText="1"/>
    </xf>
    <xf numFmtId="0" fontId="9" fillId="0" borderId="19" xfId="0" applyFont="1" applyFill="1" applyBorder="1" applyAlignment="1"/>
    <xf numFmtId="0" fontId="0" fillId="0" borderId="20" xfId="0" applyFill="1" applyBorder="1" applyAlignment="1"/>
    <xf numFmtId="0" fontId="37" fillId="0" borderId="0" xfId="0" applyFont="1" applyAlignment="1">
      <alignment horizontal="center" vertical="center"/>
    </xf>
    <xf numFmtId="0" fontId="0" fillId="0" borderId="54" xfId="0" applyBorder="1"/>
    <xf numFmtId="0" fontId="0" fillId="0" borderId="0" xfId="0" applyAlignment="1">
      <alignment horizontal="left"/>
    </xf>
    <xf numFmtId="0" fontId="0" fillId="0" borderId="0" xfId="0" applyAlignment="1">
      <alignment horizontal="left" vertical="top"/>
    </xf>
    <xf numFmtId="0" fontId="0" fillId="0" borderId="56" xfId="0" applyBorder="1" applyAlignment="1">
      <alignment horizontal="left" vertical="top"/>
    </xf>
    <xf numFmtId="0" fontId="0" fillId="0" borderId="48" xfId="0" applyBorder="1" applyAlignment="1">
      <alignment horizontal="left" vertical="top" wrapText="1"/>
    </xf>
    <xf numFmtId="0" fontId="0" fillId="0" borderId="0" xfId="0" applyAlignment="1">
      <alignment horizontal="left" vertical="top" wrapText="1"/>
    </xf>
    <xf numFmtId="0" fontId="0" fillId="0" borderId="48" xfId="0" applyBorder="1" applyAlignment="1">
      <alignment horizontal="left" wrapText="1"/>
    </xf>
    <xf numFmtId="0" fontId="0" fillId="0" borderId="54" xfId="0" applyBorder="1" applyAlignment="1" applyProtection="1">
      <alignment horizontal="left" vertical="top"/>
      <protection locked="0"/>
    </xf>
    <xf numFmtId="0" fontId="0" fillId="0" borderId="55" xfId="0" applyBorder="1" applyAlignment="1" applyProtection="1">
      <alignment horizontal="left" vertical="top"/>
      <protection locked="0"/>
    </xf>
    <xf numFmtId="0" fontId="0" fillId="0" borderId="0" xfId="0" applyProtection="1">
      <protection hidden="1"/>
    </xf>
    <xf numFmtId="0" fontId="0" fillId="0" borderId="22" xfId="0" applyBorder="1" applyProtection="1">
      <protection hidden="1"/>
    </xf>
    <xf numFmtId="0" fontId="0" fillId="0" borderId="23" xfId="0" applyBorder="1" applyProtection="1">
      <protection hidden="1"/>
    </xf>
    <xf numFmtId="0" fontId="0" fillId="0" borderId="1" xfId="0" applyBorder="1" applyProtection="1">
      <protection hidden="1"/>
    </xf>
    <xf numFmtId="0" fontId="5" fillId="0" borderId="14" xfId="0" applyFont="1" applyBorder="1" applyAlignment="1" applyProtection="1">
      <alignment horizontal="center"/>
      <protection hidden="1"/>
    </xf>
    <xf numFmtId="0" fontId="0" fillId="0" borderId="0" xfId="0" applyBorder="1" applyProtection="1">
      <protection hidden="1"/>
    </xf>
    <xf numFmtId="168" fontId="14" fillId="0" borderId="0" xfId="0" applyNumberFormat="1" applyFont="1" applyBorder="1" applyProtection="1">
      <protection hidden="1"/>
    </xf>
    <xf numFmtId="0" fontId="0" fillId="0" borderId="15" xfId="0" applyBorder="1" applyProtection="1">
      <protection hidden="1"/>
    </xf>
    <xf numFmtId="0" fontId="0" fillId="0" borderId="24" xfId="0" applyBorder="1" applyProtection="1">
      <protection hidden="1"/>
    </xf>
    <xf numFmtId="0" fontId="0" fillId="0" borderId="25" xfId="0" applyBorder="1" applyProtection="1">
      <protection hidden="1"/>
    </xf>
    <xf numFmtId="0" fontId="0" fillId="0" borderId="6" xfId="0" applyBorder="1" applyProtection="1">
      <protection hidden="1"/>
    </xf>
    <xf numFmtId="0" fontId="0" fillId="0" borderId="0" xfId="0" applyAlignment="1">
      <alignment horizontal="right" vertical="center"/>
    </xf>
    <xf numFmtId="0" fontId="0" fillId="0" borderId="0" xfId="0" applyBorder="1" applyAlignment="1">
      <alignment wrapText="1"/>
    </xf>
    <xf numFmtId="0" fontId="1" fillId="0" borderId="56" xfId="0" applyFont="1" applyBorder="1" applyAlignment="1">
      <alignment horizontal="center"/>
    </xf>
    <xf numFmtId="0" fontId="1" fillId="0" borderId="59" xfId="0" applyFont="1" applyBorder="1" applyAlignment="1">
      <alignment horizontal="center"/>
    </xf>
    <xf numFmtId="0" fontId="1" fillId="0" borderId="54" xfId="0" applyFont="1" applyBorder="1" applyAlignment="1">
      <alignment horizontal="center"/>
    </xf>
    <xf numFmtId="0" fontId="0" fillId="0" borderId="60" xfId="0" applyBorder="1"/>
    <xf numFmtId="0" fontId="0" fillId="0" borderId="60" xfId="0" applyBorder="1" applyAlignment="1">
      <alignment horizontal="right"/>
    </xf>
    <xf numFmtId="0" fontId="0" fillId="0" borderId="55" xfId="0" applyBorder="1" applyAlignment="1">
      <alignment horizontal="right"/>
    </xf>
    <xf numFmtId="0" fontId="0" fillId="0" borderId="0" xfId="0" applyBorder="1" applyAlignment="1" applyProtection="1">
      <alignment wrapText="1"/>
      <protection locked="0"/>
    </xf>
    <xf numFmtId="0" fontId="0" fillId="0" borderId="48" xfId="0" applyBorder="1" applyAlignment="1" applyProtection="1">
      <alignment wrapText="1"/>
      <protection locked="0"/>
    </xf>
    <xf numFmtId="0" fontId="0" fillId="0" borderId="48" xfId="0" applyBorder="1" applyProtection="1">
      <protection locked="0"/>
    </xf>
    <xf numFmtId="0" fontId="36" fillId="0" borderId="0" xfId="0" applyFont="1" applyBorder="1" applyAlignment="1" applyProtection="1">
      <alignment wrapText="1"/>
      <protection locked="0"/>
    </xf>
    <xf numFmtId="0" fontId="36" fillId="0" borderId="50" xfId="0" applyFont="1" applyBorder="1" applyAlignment="1" applyProtection="1">
      <alignment wrapText="1"/>
      <protection locked="0"/>
    </xf>
    <xf numFmtId="0" fontId="36" fillId="0" borderId="48" xfId="0" applyFont="1" applyBorder="1" applyAlignment="1" applyProtection="1">
      <alignment wrapText="1"/>
      <protection locked="0"/>
    </xf>
    <xf numFmtId="0" fontId="36" fillId="0" borderId="51" xfId="0" applyFont="1" applyBorder="1" applyAlignment="1" applyProtection="1">
      <alignment wrapText="1"/>
      <protection locked="0"/>
    </xf>
    <xf numFmtId="1" fontId="2" fillId="0" borderId="0" xfId="0" applyNumberFormat="1" applyFont="1" applyAlignment="1">
      <alignment vertical="top"/>
    </xf>
    <xf numFmtId="1" fontId="0" fillId="0" borderId="0" xfId="0" applyNumberFormat="1"/>
    <xf numFmtId="0" fontId="6" fillId="2" borderId="57" xfId="0" applyFont="1" applyFill="1" applyBorder="1" applyAlignment="1">
      <alignment horizontal="center"/>
    </xf>
    <xf numFmtId="0" fontId="6" fillId="2" borderId="47" xfId="0" applyFont="1" applyFill="1" applyBorder="1" applyAlignment="1">
      <alignment horizontal="center"/>
    </xf>
    <xf numFmtId="1" fontId="3" fillId="4" borderId="53" xfId="0" applyNumberFormat="1" applyFont="1" applyFill="1" applyBorder="1" applyAlignment="1">
      <alignment horizontal="center"/>
    </xf>
    <xf numFmtId="0" fontId="13" fillId="0" borderId="50" xfId="0" applyFont="1" applyBorder="1"/>
    <xf numFmtId="0" fontId="7" fillId="2" borderId="47" xfId="0" applyFont="1" applyFill="1" applyBorder="1" applyAlignment="1">
      <alignment horizontal="center"/>
    </xf>
    <xf numFmtId="0" fontId="7" fillId="2" borderId="49" xfId="0" applyFont="1" applyFill="1" applyBorder="1" applyAlignment="1">
      <alignment horizontal="center"/>
    </xf>
    <xf numFmtId="1" fontId="3" fillId="3" borderId="65" xfId="0" applyNumberFormat="1" applyFont="1" applyFill="1" applyBorder="1" applyAlignment="1">
      <alignment horizontal="center"/>
    </xf>
    <xf numFmtId="1" fontId="3" fillId="2" borderId="66" xfId="0" applyNumberFormat="1" applyFont="1" applyFill="1" applyBorder="1" applyAlignment="1">
      <alignment horizontal="center"/>
    </xf>
    <xf numFmtId="1" fontId="38" fillId="3" borderId="57" xfId="0" applyNumberFormat="1" applyFont="1" applyFill="1" applyBorder="1" applyAlignment="1">
      <alignment horizontal="left"/>
    </xf>
    <xf numFmtId="1" fontId="38" fillId="4" borderId="68" xfId="0" applyNumberFormat="1" applyFont="1" applyFill="1" applyBorder="1" applyAlignment="1">
      <alignment horizontal="left"/>
    </xf>
    <xf numFmtId="1" fontId="38" fillId="2" borderId="58" xfId="0" applyNumberFormat="1" applyFont="1" applyFill="1" applyBorder="1" applyAlignment="1">
      <alignment horizontal="left"/>
    </xf>
    <xf numFmtId="1" fontId="38" fillId="3" borderId="47" xfId="0" applyNumberFormat="1" applyFont="1" applyFill="1" applyBorder="1" applyAlignment="1">
      <alignment horizontal="left"/>
    </xf>
    <xf numFmtId="1" fontId="38" fillId="4" borderId="13" xfId="0" applyNumberFormat="1" applyFont="1" applyFill="1" applyBorder="1" applyAlignment="1">
      <alignment horizontal="left"/>
    </xf>
    <xf numFmtId="1" fontId="38" fillId="2" borderId="48" xfId="0" applyNumberFormat="1" applyFont="1" applyFill="1" applyBorder="1" applyAlignment="1">
      <alignment horizontal="left"/>
    </xf>
    <xf numFmtId="165" fontId="38" fillId="3" borderId="47" xfId="0" applyNumberFormat="1" applyFont="1" applyFill="1" applyBorder="1" applyAlignment="1">
      <alignment horizontal="left"/>
    </xf>
    <xf numFmtId="165" fontId="38" fillId="4" borderId="13" xfId="0" applyNumberFormat="1" applyFont="1" applyFill="1" applyBorder="1" applyAlignment="1">
      <alignment horizontal="left"/>
    </xf>
    <xf numFmtId="165" fontId="38" fillId="2" borderId="48" xfId="0" applyNumberFormat="1" applyFont="1" applyFill="1" applyBorder="1" applyAlignment="1">
      <alignment horizontal="left"/>
    </xf>
    <xf numFmtId="165" fontId="38" fillId="3" borderId="49" xfId="0" applyNumberFormat="1" applyFont="1" applyFill="1" applyBorder="1" applyAlignment="1">
      <alignment horizontal="left"/>
    </xf>
    <xf numFmtId="165" fontId="38" fillId="4" borderId="67" xfId="0" applyNumberFormat="1" applyFont="1" applyFill="1" applyBorder="1" applyAlignment="1">
      <alignment horizontal="left"/>
    </xf>
    <xf numFmtId="165" fontId="38" fillId="2" borderId="51" xfId="0" applyNumberFormat="1" applyFont="1" applyFill="1" applyBorder="1" applyAlignment="1">
      <alignment horizontal="left"/>
    </xf>
    <xf numFmtId="0" fontId="41" fillId="0" borderId="16" xfId="0" applyFont="1" applyBorder="1" applyAlignment="1"/>
    <xf numFmtId="0" fontId="41" fillId="0" borderId="0" xfId="0" applyFont="1" applyBorder="1"/>
    <xf numFmtId="0" fontId="40" fillId="0" borderId="13" xfId="0" applyFont="1" applyBorder="1" applyAlignment="1" applyProtection="1">
      <alignment horizontal="center"/>
      <protection locked="0"/>
    </xf>
    <xf numFmtId="1" fontId="4" fillId="0" borderId="18" xfId="0" applyNumberFormat="1" applyFont="1" applyBorder="1" applyAlignment="1">
      <alignment horizontal="right"/>
    </xf>
    <xf numFmtId="0" fontId="41" fillId="0" borderId="16" xfId="0" applyFont="1" applyBorder="1"/>
    <xf numFmtId="0" fontId="41" fillId="5" borderId="16" xfId="0" applyFont="1" applyFill="1" applyBorder="1" applyAlignment="1"/>
    <xf numFmtId="0" fontId="41" fillId="5" borderId="15" xfId="0" applyFont="1" applyFill="1" applyBorder="1" applyAlignment="1"/>
    <xf numFmtId="0" fontId="40" fillId="5" borderId="13" xfId="0" applyFont="1" applyFill="1" applyBorder="1"/>
    <xf numFmtId="1" fontId="40" fillId="5" borderId="18" xfId="0" applyNumberFormat="1" applyFont="1" applyFill="1" applyBorder="1" applyAlignment="1">
      <alignment horizontal="right"/>
    </xf>
    <xf numFmtId="0" fontId="41" fillId="0" borderId="16" xfId="0" applyFont="1" applyBorder="1" applyAlignment="1">
      <alignment horizontal="left"/>
    </xf>
    <xf numFmtId="0" fontId="40" fillId="0" borderId="0" xfId="0" applyFont="1" applyBorder="1" applyProtection="1">
      <protection locked="0"/>
    </xf>
    <xf numFmtId="1" fontId="40" fillId="0" borderId="18" xfId="0" applyNumberFormat="1" applyFont="1" applyBorder="1" applyAlignment="1">
      <alignment horizontal="right"/>
    </xf>
    <xf numFmtId="1" fontId="4" fillId="0" borderId="18" xfId="0" applyNumberFormat="1" applyFont="1" applyFill="1" applyBorder="1" applyAlignment="1">
      <alignment horizontal="right"/>
    </xf>
    <xf numFmtId="0" fontId="40" fillId="0" borderId="0" xfId="0" applyFont="1"/>
    <xf numFmtId="0" fontId="22" fillId="0" borderId="0" xfId="0" applyFont="1" applyBorder="1" applyAlignment="1">
      <alignment horizontal="left"/>
    </xf>
    <xf numFmtId="9" fontId="22" fillId="0" borderId="0" xfId="0" applyNumberFormat="1" applyFont="1" applyBorder="1" applyAlignment="1">
      <alignment horizontal="left"/>
    </xf>
    <xf numFmtId="1" fontId="39" fillId="0" borderId="0" xfId="0" applyNumberFormat="1" applyFont="1" applyBorder="1" applyAlignment="1">
      <alignment horizontal="left"/>
    </xf>
    <xf numFmtId="0" fontId="39" fillId="0" borderId="0" xfId="0" applyFont="1" applyBorder="1" applyAlignment="1">
      <alignment horizontal="left"/>
    </xf>
    <xf numFmtId="0" fontId="39" fillId="0" borderId="0" xfId="0" applyFont="1" applyBorder="1" applyAlignment="1" applyProtection="1">
      <alignment horizontal="left"/>
      <protection locked="0"/>
    </xf>
    <xf numFmtId="168" fontId="39" fillId="0" borderId="0" xfId="0" applyNumberFormat="1" applyFont="1" applyBorder="1" applyAlignment="1" applyProtection="1">
      <alignment horizontal="left"/>
      <protection locked="0"/>
    </xf>
    <xf numFmtId="169" fontId="22" fillId="0" borderId="0" xfId="0" applyNumberFormat="1" applyFont="1" applyBorder="1" applyAlignment="1">
      <alignment horizontal="left"/>
    </xf>
    <xf numFmtId="169" fontId="4" fillId="0" borderId="0" xfId="0" applyNumberFormat="1" applyFont="1" applyBorder="1" applyAlignment="1" applyProtection="1">
      <alignment horizontal="left" vertical="center"/>
      <protection locked="0"/>
    </xf>
    <xf numFmtId="0" fontId="40" fillId="0" borderId="0" xfId="0" applyFont="1" applyBorder="1" applyAlignment="1">
      <alignment horizontal="left"/>
    </xf>
    <xf numFmtId="0" fontId="4" fillId="0" borderId="0" xfId="0" applyFont="1" applyBorder="1" applyAlignment="1">
      <alignment horizontal="left"/>
    </xf>
    <xf numFmtId="1" fontId="4" fillId="0" borderId="0" xfId="0" applyNumberFormat="1" applyFont="1" applyBorder="1" applyAlignment="1">
      <alignment horizontal="left" vertical="center"/>
    </xf>
    <xf numFmtId="0" fontId="15" fillId="0" borderId="0" xfId="0" applyFont="1" applyBorder="1"/>
    <xf numFmtId="169" fontId="15" fillId="0" borderId="0" xfId="0" applyNumberFormat="1" applyFont="1" applyBorder="1" applyAlignment="1">
      <alignment horizontal="left"/>
    </xf>
    <xf numFmtId="0" fontId="22" fillId="0" borderId="0" xfId="0" applyFont="1" applyBorder="1" applyAlignment="1">
      <alignment horizontal="right"/>
    </xf>
    <xf numFmtId="1" fontId="39" fillId="0" borderId="0" xfId="0" applyNumberFormat="1" applyFont="1" applyBorder="1" applyAlignment="1" applyProtection="1">
      <alignment horizontal="left"/>
    </xf>
    <xf numFmtId="0" fontId="5" fillId="0" borderId="0" xfId="0" applyFont="1" applyBorder="1" applyAlignment="1">
      <alignment horizontal="left" vertical="distributed"/>
    </xf>
    <xf numFmtId="0" fontId="17" fillId="0" borderId="0" xfId="0" applyFont="1" applyBorder="1" applyAlignment="1">
      <alignment wrapText="1"/>
    </xf>
    <xf numFmtId="0" fontId="0" fillId="0" borderId="0" xfId="0" applyNumberFormat="1" applyBorder="1" applyAlignment="1">
      <alignment horizontal="center"/>
    </xf>
    <xf numFmtId="0" fontId="18" fillId="0" borderId="0" xfId="0" applyFont="1" applyBorder="1" applyAlignment="1">
      <alignment horizontal="center" wrapText="1"/>
    </xf>
    <xf numFmtId="0" fontId="5" fillId="0" borderId="0" xfId="0" applyFont="1" applyBorder="1" applyAlignment="1">
      <alignment horizontal="center"/>
    </xf>
    <xf numFmtId="0" fontId="5" fillId="0" borderId="0" xfId="0" applyNumberFormat="1" applyFont="1" applyBorder="1" applyAlignment="1">
      <alignment horizontal="center"/>
    </xf>
    <xf numFmtId="0" fontId="5" fillId="0" borderId="0" xfId="0" applyFont="1" applyBorder="1" applyAlignment="1">
      <alignment horizontal="center" wrapText="1"/>
    </xf>
    <xf numFmtId="0" fontId="0" fillId="0" borderId="0" xfId="0" applyBorder="1" applyAlignment="1" applyProtection="1">
      <alignment horizontal="center"/>
      <protection locked="0"/>
    </xf>
    <xf numFmtId="0" fontId="6" fillId="0" borderId="0" xfId="0" applyFont="1" applyBorder="1" applyAlignment="1">
      <alignment wrapText="1"/>
    </xf>
    <xf numFmtId="0" fontId="6" fillId="0" borderId="0" xfId="0" applyFont="1" applyBorder="1" applyAlignment="1">
      <alignment horizontal="center" vertical="center" wrapText="1"/>
    </xf>
    <xf numFmtId="0" fontId="5" fillId="0" borderId="0" xfId="0" applyFont="1" applyBorder="1" applyAlignment="1" applyProtection="1">
      <alignment horizontal="right" vertical="distributed"/>
      <protection hidden="1"/>
    </xf>
    <xf numFmtId="0" fontId="0" fillId="0" borderId="0" xfId="0" applyBorder="1" applyAlignment="1" applyProtection="1">
      <alignment horizontal="center"/>
      <protection hidden="1"/>
    </xf>
    <xf numFmtId="0" fontId="0" fillId="0" borderId="0" xfId="0" applyNumberFormat="1" applyBorder="1" applyAlignment="1" applyProtection="1">
      <alignment horizontal="center"/>
      <protection hidden="1"/>
    </xf>
    <xf numFmtId="168" fontId="0" fillId="0" borderId="0" xfId="0" applyNumberFormat="1" applyBorder="1" applyAlignment="1" applyProtection="1">
      <alignment horizontal="center"/>
      <protection hidden="1"/>
    </xf>
    <xf numFmtId="0" fontId="17" fillId="0" borderId="0" xfId="0" applyFont="1" applyBorder="1" applyAlignment="1" applyProtection="1">
      <alignment wrapText="1"/>
      <protection hidden="1"/>
    </xf>
    <xf numFmtId="0" fontId="42" fillId="0" borderId="0" xfId="0" applyFont="1"/>
    <xf numFmtId="0" fontId="43" fillId="0" borderId="0" xfId="0" applyFont="1" applyAlignment="1">
      <alignment horizontal="center" vertical="center"/>
    </xf>
    <xf numFmtId="0" fontId="47" fillId="8" borderId="52" xfId="0" applyFont="1" applyFill="1" applyBorder="1" applyAlignment="1">
      <alignment horizontal="center" vertical="center"/>
    </xf>
    <xf numFmtId="0" fontId="44" fillId="8" borderId="69" xfId="0" applyFont="1" applyFill="1" applyBorder="1" applyAlignment="1">
      <alignment horizontal="center" vertical="top" wrapText="1"/>
    </xf>
    <xf numFmtId="0" fontId="0" fillId="8" borderId="69" xfId="0" applyFill="1" applyBorder="1" applyAlignment="1">
      <alignment vertical="top" wrapText="1"/>
    </xf>
    <xf numFmtId="0" fontId="0" fillId="8" borderId="70" xfId="0" applyFill="1" applyBorder="1" applyAlignment="1">
      <alignment vertical="top" wrapText="1"/>
    </xf>
    <xf numFmtId="0" fontId="47" fillId="9" borderId="71" xfId="0" applyFont="1" applyFill="1" applyBorder="1" applyAlignment="1">
      <alignment horizontal="center" vertical="center"/>
    </xf>
    <xf numFmtId="0" fontId="44" fillId="9" borderId="18" xfId="0" applyFont="1" applyFill="1" applyBorder="1" applyAlignment="1">
      <alignment horizontal="center" vertical="top" wrapText="1"/>
    </xf>
    <xf numFmtId="0" fontId="45" fillId="9" borderId="18" xfId="0" applyFont="1" applyFill="1" applyBorder="1" applyAlignment="1">
      <alignment horizontal="center" vertical="top" wrapText="1"/>
    </xf>
    <xf numFmtId="0" fontId="46" fillId="9" borderId="21" xfId="0" applyFont="1" applyFill="1" applyBorder="1" applyAlignment="1">
      <alignment horizontal="center" vertical="top" wrapText="1"/>
    </xf>
    <xf numFmtId="0" fontId="0" fillId="0" borderId="72" xfId="0" applyBorder="1"/>
    <xf numFmtId="0" fontId="0" fillId="8" borderId="69" xfId="0" applyFill="1" applyBorder="1"/>
    <xf numFmtId="0" fontId="0" fillId="9" borderId="69" xfId="0" applyFill="1" applyBorder="1"/>
    <xf numFmtId="169" fontId="48" fillId="0" borderId="0" xfId="0" applyNumberFormat="1" applyFont="1" applyBorder="1" applyAlignment="1" applyProtection="1">
      <alignment horizontal="center" vertical="center"/>
      <protection locked="0"/>
    </xf>
    <xf numFmtId="0" fontId="48" fillId="0" borderId="40" xfId="0" applyFont="1" applyBorder="1" applyAlignment="1" applyProtection="1">
      <alignment horizontal="center"/>
      <protection locked="0"/>
    </xf>
    <xf numFmtId="168" fontId="42" fillId="0" borderId="54" xfId="0" applyNumberFormat="1" applyFont="1" applyBorder="1" applyAlignment="1" applyProtection="1">
      <alignment horizontal="center" vertical="center"/>
      <protection locked="0"/>
    </xf>
    <xf numFmtId="0" fontId="22" fillId="0" borderId="40" xfId="0" applyFont="1" applyBorder="1" applyAlignment="1">
      <alignment horizontal="center" vertical="center"/>
    </xf>
    <xf numFmtId="168" fontId="49" fillId="0" borderId="0" xfId="0" applyNumberFormat="1" applyFont="1" applyProtection="1">
      <protection hidden="1"/>
    </xf>
    <xf numFmtId="168" fontId="5" fillId="0" borderId="43" xfId="0" applyNumberFormat="1" applyFont="1" applyBorder="1" applyAlignment="1" applyProtection="1">
      <alignment horizontal="right"/>
      <protection hidden="1"/>
    </xf>
    <xf numFmtId="0" fontId="19" fillId="0" borderId="7" xfId="0" applyFont="1" applyBorder="1" applyAlignment="1">
      <alignment horizontal="right"/>
    </xf>
    <xf numFmtId="169" fontId="38" fillId="0" borderId="7" xfId="0" applyNumberFormat="1" applyFont="1" applyBorder="1" applyAlignment="1">
      <alignment horizontal="center" vertical="center"/>
    </xf>
    <xf numFmtId="168" fontId="33" fillId="0" borderId="7" xfId="0" applyNumberFormat="1" applyFont="1" applyBorder="1" applyAlignment="1">
      <alignment horizontal="center"/>
    </xf>
    <xf numFmtId="0" fontId="51" fillId="0" borderId="0" xfId="0" applyFont="1" applyBorder="1" applyAlignment="1" applyProtection="1">
      <alignment horizontal="right"/>
      <protection locked="0"/>
    </xf>
    <xf numFmtId="49" fontId="52" fillId="0" borderId="52" xfId="0" applyNumberFormat="1" applyFont="1" applyBorder="1" applyAlignment="1">
      <alignment horizontal="center" vertical="center" wrapText="1"/>
    </xf>
    <xf numFmtId="0" fontId="1" fillId="0" borderId="52" xfId="0" applyFont="1" applyBorder="1" applyAlignment="1">
      <alignment horizontal="center" vertical="center" wrapText="1"/>
    </xf>
    <xf numFmtId="0" fontId="0" fillId="0" borderId="71" xfId="0" applyBorder="1"/>
    <xf numFmtId="0" fontId="4" fillId="0" borderId="0" xfId="0" applyFont="1" applyBorder="1" applyAlignment="1">
      <alignment horizontal="center" vertical="center"/>
    </xf>
    <xf numFmtId="0" fontId="40" fillId="0" borderId="0" xfId="0" applyFont="1" applyBorder="1" applyAlignment="1">
      <alignment horizontal="left" vertical="center"/>
    </xf>
    <xf numFmtId="0" fontId="5" fillId="0" borderId="0" xfId="0" applyFont="1" applyBorder="1" applyAlignment="1">
      <alignment horizontal="right" vertical="distributed"/>
    </xf>
    <xf numFmtId="0" fontId="0" fillId="0" borderId="0" xfId="0" applyAlignment="1">
      <alignment horizontal="right" vertical="center" wrapText="1"/>
    </xf>
    <xf numFmtId="0" fontId="51" fillId="0" borderId="50" xfId="0" applyFont="1" applyBorder="1" applyAlignment="1">
      <alignment horizontal="left" vertical="center"/>
    </xf>
    <xf numFmtId="0" fontId="30" fillId="0" borderId="0" xfId="0" applyFont="1" applyAlignment="1">
      <alignment horizontal="right" vertical="center"/>
    </xf>
    <xf numFmtId="0" fontId="53" fillId="0" borderId="74" xfId="0" applyFont="1" applyBorder="1" applyAlignment="1">
      <alignment horizontal="left" vertical="center"/>
    </xf>
    <xf numFmtId="0" fontId="0" fillId="0" borderId="52" xfId="0" applyBorder="1" applyAlignment="1" applyProtection="1">
      <alignment vertical="top" wrapText="1"/>
      <protection locked="0"/>
    </xf>
    <xf numFmtId="0" fontId="0" fillId="0" borderId="0" xfId="0" applyBorder="1" applyAlignment="1" applyProtection="1">
      <alignment horizontal="left"/>
      <protection locked="0"/>
    </xf>
    <xf numFmtId="0" fontId="16" fillId="0" borderId="0" xfId="0" applyFont="1" applyBorder="1" applyAlignment="1">
      <alignment horizontal="left" vertical="center" wrapText="1"/>
    </xf>
    <xf numFmtId="0" fontId="22" fillId="0" borderId="0" xfId="0" applyFont="1" applyAlignment="1">
      <alignment horizontal="left" vertical="center"/>
    </xf>
    <xf numFmtId="0" fontId="22" fillId="0" borderId="0" xfId="0" applyFont="1" applyAlignment="1">
      <alignment horizontal="left"/>
    </xf>
    <xf numFmtId="0" fontId="14" fillId="0" borderId="0" xfId="0" applyFont="1" applyAlignment="1">
      <alignment horizontal="right"/>
    </xf>
    <xf numFmtId="0" fontId="1" fillId="0" borderId="0" xfId="0" applyFont="1" applyAlignment="1">
      <alignment horizontal="right"/>
    </xf>
    <xf numFmtId="0" fontId="51" fillId="0" borderId="0" xfId="0" applyFont="1" applyAlignment="1">
      <alignment horizontal="left"/>
    </xf>
    <xf numFmtId="0" fontId="5" fillId="0" borderId="73" xfId="0" applyFont="1" applyBorder="1" applyAlignment="1">
      <alignment horizontal="right" vertical="center"/>
    </xf>
    <xf numFmtId="0" fontId="54" fillId="0" borderId="0" xfId="0" applyFont="1" applyAlignment="1">
      <alignment horizontal="center" wrapText="1"/>
    </xf>
    <xf numFmtId="0" fontId="54" fillId="0" borderId="52" xfId="0" applyFont="1" applyBorder="1" applyAlignment="1">
      <alignment horizontal="center" wrapText="1"/>
    </xf>
    <xf numFmtId="0" fontId="55" fillId="0" borderId="52" xfId="0" applyFont="1" applyBorder="1" applyAlignment="1" applyProtection="1">
      <alignment horizontal="left" vertical="top" wrapText="1"/>
      <protection locked="0"/>
    </xf>
    <xf numFmtId="0" fontId="37" fillId="0" borderId="0" xfId="0" applyFont="1" applyAlignment="1" applyProtection="1">
      <alignment horizontal="left" vertical="center"/>
    </xf>
    <xf numFmtId="4" fontId="30" fillId="0" borderId="0" xfId="0" applyNumberFormat="1" applyFont="1" applyBorder="1" applyAlignment="1" applyProtection="1">
      <alignment horizontal="left"/>
      <protection locked="0"/>
    </xf>
    <xf numFmtId="4" fontId="13" fillId="0" borderId="0" xfId="0" applyNumberFormat="1" applyFont="1" applyBorder="1" applyAlignment="1" applyProtection="1">
      <alignment horizontal="left"/>
      <protection locked="0"/>
    </xf>
    <xf numFmtId="4" fontId="0" fillId="0" borderId="0" xfId="0" applyNumberFormat="1" applyBorder="1" applyAlignment="1">
      <alignment horizontal="left"/>
    </xf>
    <xf numFmtId="168" fontId="14" fillId="0" borderId="0" xfId="0" applyNumberFormat="1" applyFont="1" applyBorder="1" applyAlignment="1">
      <alignment horizontal="left"/>
    </xf>
    <xf numFmtId="168" fontId="0" fillId="0" borderId="0" xfId="0" applyNumberFormat="1" applyBorder="1" applyAlignment="1" applyProtection="1">
      <alignment horizontal="left"/>
      <protection locked="0"/>
    </xf>
    <xf numFmtId="168" fontId="13" fillId="0" borderId="0" xfId="0" applyNumberFormat="1" applyFont="1" applyBorder="1" applyAlignment="1" applyProtection="1">
      <alignment horizontal="left"/>
      <protection locked="0"/>
    </xf>
    <xf numFmtId="168" fontId="0" fillId="0" borderId="0" xfId="0" applyNumberFormat="1" applyBorder="1" applyAlignment="1">
      <alignment horizontal="left"/>
    </xf>
    <xf numFmtId="0" fontId="56" fillId="0" borderId="52" xfId="0" applyFont="1" applyBorder="1" applyAlignment="1" applyProtection="1">
      <alignment horizontal="left" vertical="top" wrapText="1"/>
      <protection locked="0"/>
    </xf>
    <xf numFmtId="0" fontId="30" fillId="0" borderId="0" xfId="0" applyFont="1" applyBorder="1" applyAlignment="1">
      <alignment horizontal="center"/>
    </xf>
    <xf numFmtId="0" fontId="13" fillId="0" borderId="0" xfId="0" applyFont="1" applyBorder="1" applyAlignment="1" applyProtection="1">
      <alignment horizontal="center"/>
      <protection locked="0"/>
    </xf>
    <xf numFmtId="0" fontId="0" fillId="11" borderId="77" xfId="0" applyFill="1" applyBorder="1" applyAlignment="1">
      <alignment horizontal="center"/>
    </xf>
    <xf numFmtId="0" fontId="0" fillId="0" borderId="78" xfId="0" applyFill="1" applyBorder="1" applyAlignment="1">
      <alignment horizontal="center"/>
    </xf>
    <xf numFmtId="0" fontId="0" fillId="12" borderId="78" xfId="0" applyFill="1" applyBorder="1" applyAlignment="1">
      <alignment horizontal="center"/>
    </xf>
    <xf numFmtId="0" fontId="0" fillId="0" borderId="78" xfId="0" applyBorder="1" applyAlignment="1">
      <alignment horizontal="center"/>
    </xf>
    <xf numFmtId="0" fontId="0" fillId="0" borderId="79" xfId="0" applyBorder="1" applyAlignment="1">
      <alignment horizontal="center"/>
    </xf>
    <xf numFmtId="0" fontId="0" fillId="11" borderId="82" xfId="0" applyFill="1" applyBorder="1" applyAlignment="1">
      <alignment vertical="top"/>
    </xf>
    <xf numFmtId="0" fontId="0" fillId="11" borderId="84" xfId="0" applyFill="1" applyBorder="1"/>
    <xf numFmtId="0" fontId="0" fillId="11" borderId="81" xfId="0" applyFill="1" applyBorder="1"/>
    <xf numFmtId="0" fontId="37" fillId="0" borderId="0" xfId="0" applyFont="1" applyAlignment="1">
      <alignment horizontal="center"/>
    </xf>
    <xf numFmtId="0" fontId="0" fillId="0" borderId="0" xfId="0" applyAlignment="1">
      <alignment horizontal="center" vertical="top"/>
    </xf>
    <xf numFmtId="0" fontId="0" fillId="0" borderId="75" xfId="0" applyBorder="1" applyProtection="1">
      <protection locked="0"/>
    </xf>
    <xf numFmtId="0" fontId="0" fillId="12" borderId="75" xfId="0" applyFill="1" applyBorder="1" applyProtection="1">
      <protection locked="0"/>
    </xf>
    <xf numFmtId="0" fontId="0" fillId="0" borderId="80" xfId="0" applyBorder="1" applyProtection="1">
      <protection locked="0"/>
    </xf>
    <xf numFmtId="0" fontId="0" fillId="0" borderId="76" xfId="0" applyBorder="1" applyProtection="1">
      <protection locked="0"/>
    </xf>
    <xf numFmtId="0" fontId="0" fillId="12" borderId="76" xfId="0" applyFill="1" applyBorder="1" applyProtection="1">
      <protection locked="0"/>
    </xf>
    <xf numFmtId="0" fontId="0" fillId="0" borderId="83" xfId="0" applyBorder="1" applyProtection="1">
      <protection locked="0"/>
    </xf>
    <xf numFmtId="0" fontId="0" fillId="0" borderId="26" xfId="0" applyBorder="1" applyAlignment="1">
      <alignment horizontal="center" vertical="top"/>
    </xf>
    <xf numFmtId="0" fontId="32" fillId="0" borderId="0" xfId="0" applyFont="1" applyAlignment="1">
      <alignment horizontal="center" vertical="center"/>
    </xf>
    <xf numFmtId="0" fontId="0" fillId="0" borderId="52" xfId="0" applyBorder="1" applyAlignment="1" applyProtection="1">
      <alignment horizontal="center" vertical="center" wrapText="1"/>
      <protection locked="0"/>
    </xf>
    <xf numFmtId="0" fontId="61" fillId="0" borderId="0" xfId="0" applyNumberFormat="1" applyFont="1" applyAlignment="1" applyProtection="1">
      <alignment horizontal="center" vertical="center" wrapText="1"/>
    </xf>
    <xf numFmtId="0" fontId="5" fillId="0" borderId="0" xfId="0" applyFont="1" applyBorder="1" applyAlignment="1">
      <alignment horizontal="right" vertical="center"/>
    </xf>
    <xf numFmtId="0" fontId="53" fillId="0" borderId="0" xfId="0" applyFont="1" applyBorder="1" applyAlignment="1">
      <alignment horizontal="left" vertical="center"/>
    </xf>
    <xf numFmtId="0" fontId="5" fillId="0" borderId="0" xfId="0" applyFont="1" applyBorder="1" applyAlignment="1">
      <alignment horizontal="left" vertical="center"/>
    </xf>
    <xf numFmtId="0" fontId="57" fillId="0" borderId="76" xfId="0" applyFont="1" applyFill="1" applyBorder="1" applyProtection="1">
      <protection locked="0"/>
    </xf>
    <xf numFmtId="0" fontId="57" fillId="0" borderId="76" xfId="0" applyFont="1" applyFill="1" applyBorder="1" applyAlignment="1" applyProtection="1">
      <alignment horizontal="left" vertical="top"/>
      <protection locked="0"/>
    </xf>
    <xf numFmtId="0" fontId="57" fillId="12" borderId="76" xfId="0" applyFont="1" applyFill="1" applyBorder="1" applyAlignment="1" applyProtection="1">
      <alignment horizontal="left" vertical="top"/>
      <protection locked="0"/>
    </xf>
    <xf numFmtId="0" fontId="57" fillId="0" borderId="76" xfId="0" applyFont="1" applyBorder="1" applyProtection="1">
      <protection locked="0"/>
    </xf>
    <xf numFmtId="0" fontId="57" fillId="0" borderId="83" xfId="0" applyFont="1" applyBorder="1" applyProtection="1">
      <protection locked="0"/>
    </xf>
    <xf numFmtId="0" fontId="57" fillId="0" borderId="75" xfId="0" applyFont="1" applyFill="1" applyBorder="1" applyAlignment="1" applyProtection="1">
      <alignment horizontal="left" vertical="top"/>
      <protection locked="0"/>
    </xf>
    <xf numFmtId="0" fontId="57" fillId="12" borderId="75" xfId="0" applyFont="1" applyFill="1" applyBorder="1" applyAlignment="1" applyProtection="1">
      <alignment horizontal="left" vertical="top"/>
      <protection locked="0"/>
    </xf>
    <xf numFmtId="0" fontId="57" fillId="0" borderId="75" xfId="0" applyFont="1" applyBorder="1" applyAlignment="1" applyProtection="1">
      <alignment horizontal="left" vertical="top"/>
      <protection locked="0"/>
    </xf>
    <xf numFmtId="0" fontId="57" fillId="0" borderId="80" xfId="0" applyFont="1" applyBorder="1" applyAlignment="1" applyProtection="1">
      <alignment horizontal="left" vertical="top"/>
      <protection locked="0"/>
    </xf>
    <xf numFmtId="0" fontId="57" fillId="0" borderId="75" xfId="0" applyFont="1" applyBorder="1" applyProtection="1">
      <protection locked="0"/>
    </xf>
    <xf numFmtId="0" fontId="57" fillId="0" borderId="80" xfId="0" applyFont="1" applyBorder="1" applyProtection="1">
      <protection locked="0"/>
    </xf>
    <xf numFmtId="0" fontId="0" fillId="0" borderId="9" xfId="0" applyBorder="1" applyAlignment="1" applyProtection="1">
      <alignment horizontal="left" vertical="top" wrapText="1"/>
      <protection locked="0"/>
    </xf>
    <xf numFmtId="0" fontId="0" fillId="0" borderId="27" xfId="0" applyBorder="1" applyAlignment="1" applyProtection="1">
      <alignment horizontal="left" vertical="top" wrapText="1"/>
      <protection locked="0"/>
    </xf>
    <xf numFmtId="0" fontId="0" fillId="0" borderId="16" xfId="0" applyBorder="1" applyAlignment="1" applyProtection="1">
      <alignment horizontal="left" vertical="top" wrapText="1"/>
      <protection locked="0"/>
    </xf>
    <xf numFmtId="0" fontId="0" fillId="0" borderId="18" xfId="0" applyBorder="1" applyAlignment="1" applyProtection="1">
      <alignment horizontal="left" vertical="top" wrapText="1"/>
      <protection locked="0"/>
    </xf>
    <xf numFmtId="0" fontId="0" fillId="0" borderId="19" xfId="0" applyBorder="1" applyAlignment="1" applyProtection="1">
      <alignment horizontal="left" vertical="top" wrapText="1"/>
      <protection locked="0"/>
    </xf>
    <xf numFmtId="0" fontId="0" fillId="0" borderId="21" xfId="0" applyBorder="1" applyAlignment="1" applyProtection="1">
      <alignment horizontal="left" vertical="top" wrapText="1"/>
      <protection locked="0"/>
    </xf>
    <xf numFmtId="1" fontId="9" fillId="0" borderId="14" xfId="0" applyNumberFormat="1" applyFont="1" applyFill="1" applyBorder="1" applyAlignment="1">
      <alignment horizontal="center" vertical="center" wrapText="1"/>
    </xf>
    <xf numFmtId="1" fontId="9" fillId="0" borderId="24" xfId="0" applyNumberFormat="1" applyFont="1" applyFill="1" applyBorder="1" applyAlignment="1">
      <alignment horizontal="center" vertical="center" wrapText="1"/>
    </xf>
    <xf numFmtId="0" fontId="9" fillId="0" borderId="0" xfId="0" applyFont="1" applyBorder="1" applyAlignment="1">
      <alignment horizontal="center" vertical="center"/>
    </xf>
    <xf numFmtId="0" fontId="0" fillId="0" borderId="25" xfId="0" applyBorder="1" applyAlignment="1">
      <alignment horizontal="center" vertical="center"/>
    </xf>
    <xf numFmtId="0" fontId="16" fillId="0" borderId="9"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15" xfId="0" applyFont="1" applyBorder="1" applyAlignment="1">
      <alignment horizontal="center" vertical="center" wrapText="1"/>
    </xf>
    <xf numFmtId="0" fontId="0" fillId="0" borderId="11" xfId="0" applyBorder="1" applyAlignment="1"/>
    <xf numFmtId="0" fontId="0" fillId="0" borderId="8" xfId="0" applyBorder="1" applyAlignment="1"/>
    <xf numFmtId="0" fontId="5" fillId="0" borderId="12" xfId="0" applyFont="1" applyBorder="1" applyAlignment="1">
      <alignment horizontal="center" vertical="center"/>
    </xf>
    <xf numFmtId="0" fontId="5" fillId="0" borderId="17" xfId="0" applyFont="1" applyBorder="1" applyAlignment="1">
      <alignment horizontal="center" vertical="center"/>
    </xf>
    <xf numFmtId="0" fontId="8" fillId="0" borderId="16" xfId="0" applyFont="1" applyBorder="1" applyAlignment="1"/>
    <xf numFmtId="0" fontId="0" fillId="0" borderId="0" xfId="0" applyBorder="1" applyAlignment="1"/>
    <xf numFmtId="0" fontId="3" fillId="2" borderId="61" xfId="0" applyFont="1" applyFill="1" applyBorder="1" applyAlignment="1">
      <alignment horizontal="center" vertical="center" wrapText="1"/>
    </xf>
    <xf numFmtId="0" fontId="5" fillId="2" borderId="49" xfId="0" applyFont="1" applyFill="1" applyBorder="1" applyAlignment="1">
      <alignment horizontal="center" vertical="center" wrapText="1"/>
    </xf>
    <xf numFmtId="1" fontId="4" fillId="2" borderId="62" xfId="0" applyNumberFormat="1" applyFont="1" applyFill="1" applyBorder="1" applyAlignment="1">
      <alignment horizontal="center" vertical="center"/>
    </xf>
    <xf numFmtId="1" fontId="4" fillId="2" borderId="63" xfId="0" applyNumberFormat="1" applyFont="1" applyFill="1" applyBorder="1" applyAlignment="1">
      <alignment horizontal="center" vertical="center"/>
    </xf>
    <xf numFmtId="1" fontId="4" fillId="2" borderId="64" xfId="0" applyNumberFormat="1" applyFont="1" applyFill="1" applyBorder="1" applyAlignment="1">
      <alignment horizontal="center" vertical="center"/>
    </xf>
    <xf numFmtId="0" fontId="11" fillId="0" borderId="22" xfId="0" applyFont="1" applyBorder="1" applyAlignment="1">
      <alignment horizontal="center" vertical="center" wrapText="1"/>
    </xf>
    <xf numFmtId="0" fontId="11" fillId="0" borderId="23" xfId="0" applyFont="1" applyBorder="1" applyAlignment="1">
      <alignment horizontal="center" vertical="center" wrapText="1"/>
    </xf>
    <xf numFmtId="0" fontId="50" fillId="10" borderId="2" xfId="0" applyFont="1" applyFill="1" applyBorder="1" applyAlignment="1">
      <alignment horizontal="right" vertical="center"/>
    </xf>
    <xf numFmtId="0" fontId="50" fillId="10" borderId="3" xfId="0" applyFont="1" applyFill="1" applyBorder="1" applyAlignment="1">
      <alignment horizontal="right" vertical="center"/>
    </xf>
    <xf numFmtId="0" fontId="50" fillId="10" borderId="5" xfId="0" applyFont="1" applyFill="1" applyBorder="1" applyAlignment="1">
      <alignment horizontal="right" vertical="center"/>
    </xf>
    <xf numFmtId="0" fontId="37" fillId="0" borderId="0" xfId="0" applyFont="1" applyAlignment="1">
      <alignment horizontal="center"/>
    </xf>
    <xf numFmtId="0" fontId="58" fillId="0" borderId="0" xfId="0" applyFont="1" applyAlignment="1">
      <alignment horizontal="center"/>
    </xf>
    <xf numFmtId="0" fontId="59" fillId="0" borderId="0" xfId="0" applyFont="1" applyAlignment="1" applyProtection="1">
      <alignment horizontal="center" vertical="center"/>
    </xf>
    <xf numFmtId="0" fontId="60" fillId="0" borderId="0" xfId="0" applyFont="1" applyAlignment="1">
      <alignment horizontal="center" vertical="center"/>
    </xf>
    <xf numFmtId="0" fontId="0" fillId="0" borderId="0" xfId="0" applyAlignment="1" applyProtection="1">
      <alignment horizontal="left" vertical="top" wrapText="1"/>
      <protection locked="0"/>
    </xf>
    <xf numFmtId="0" fontId="35" fillId="0" borderId="0" xfId="0" applyFont="1" applyAlignment="1">
      <alignment horizontal="center"/>
    </xf>
  </cellXfs>
  <cellStyles count="1">
    <cellStyle name="Normal" xfId="0" builtinId="0"/>
  </cellStyles>
  <dxfs count="3">
    <dxf>
      <protection locked="0" hidden="0"/>
    </dxf>
    <dxf>
      <border diagonalUp="0" diagonalDown="0">
        <left style="medium">
          <color indexed="64"/>
        </left>
        <right style="medium">
          <color indexed="64"/>
        </right>
        <top style="medium">
          <color indexed="64"/>
        </top>
        <bottom style="medium">
          <color indexed="64"/>
        </bottom>
      </border>
    </dxf>
    <dxf>
      <alignment horizontal="center" vertical="bottom" textRotation="0" wrapText="0" relative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38100</xdr:rowOff>
    </xdr:from>
    <xdr:to>
      <xdr:col>1</xdr:col>
      <xdr:colOff>213657</xdr:colOff>
      <xdr:row>15</xdr:row>
      <xdr:rowOff>28575</xdr:rowOff>
    </xdr:to>
    <xdr:pic>
      <xdr:nvPicPr>
        <xdr:cNvPr id="2" name="Picture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0" y="228600"/>
          <a:ext cx="5690532" cy="2657475"/>
        </a:xfrm>
        <a:prstGeom prst="rect">
          <a:avLst/>
        </a:prstGeom>
      </xdr:spPr>
    </xdr:pic>
    <xdr:clientData/>
  </xdr:twoCellAnchor>
  <xdr:oneCellAnchor>
    <xdr:from>
      <xdr:col>0</xdr:col>
      <xdr:colOff>649758</xdr:colOff>
      <xdr:row>13</xdr:row>
      <xdr:rowOff>66675</xdr:rowOff>
    </xdr:from>
    <xdr:ext cx="4072269" cy="937629"/>
    <xdr:sp macro="" textlink="">
      <xdr:nvSpPr>
        <xdr:cNvPr id="5" name="Rectangle 4"/>
        <xdr:cNvSpPr/>
      </xdr:nvSpPr>
      <xdr:spPr>
        <a:xfrm>
          <a:off x="649758" y="2543175"/>
          <a:ext cx="4072269" cy="937629"/>
        </a:xfrm>
        <a:prstGeom prst="rect">
          <a:avLst/>
        </a:prstGeom>
        <a:noFill/>
      </xdr:spPr>
      <xdr:txBody>
        <a:bodyPr wrap="none" lIns="91440" tIns="45720" rIns="91440" bIns="45720">
          <a:spAutoFit/>
        </a:bodyPr>
        <a:lstStyle/>
        <a:p>
          <a:pPr algn="ctr"/>
          <a:r>
            <a:rPr lang="en-US" sz="54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Business Plan</a:t>
          </a:r>
        </a:p>
      </xdr:txBody>
    </xdr:sp>
    <xdr:clientData/>
  </xdr:oneCellAnchor>
  <xdr:oneCellAnchor>
    <xdr:from>
      <xdr:col>0</xdr:col>
      <xdr:colOff>2296558</xdr:colOff>
      <xdr:row>19</xdr:row>
      <xdr:rowOff>57150</xdr:rowOff>
    </xdr:from>
    <xdr:ext cx="1022203" cy="937629"/>
    <xdr:sp macro="" textlink="">
      <xdr:nvSpPr>
        <xdr:cNvPr id="6" name="Rectangle 5"/>
        <xdr:cNvSpPr/>
      </xdr:nvSpPr>
      <xdr:spPr>
        <a:xfrm>
          <a:off x="2296558" y="3676650"/>
          <a:ext cx="1022203" cy="937629"/>
        </a:xfrm>
        <a:prstGeom prst="rect">
          <a:avLst/>
        </a:prstGeom>
        <a:noFill/>
      </xdr:spPr>
      <xdr:txBody>
        <a:bodyPr wrap="none" lIns="91440" tIns="45720" rIns="91440" bIns="45720">
          <a:spAutoFit/>
        </a:bodyPr>
        <a:lstStyle/>
        <a:p>
          <a:pPr algn="ctr"/>
          <a:r>
            <a:rPr lang="en-US" sz="54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for</a:t>
          </a: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0</xdr:col>
      <xdr:colOff>877847</xdr:colOff>
      <xdr:row>0</xdr:row>
      <xdr:rowOff>180975</xdr:rowOff>
    </xdr:from>
    <xdr:ext cx="4663841" cy="593304"/>
    <xdr:sp macro="" textlink="">
      <xdr:nvSpPr>
        <xdr:cNvPr id="2" name="Rectangle 1"/>
        <xdr:cNvSpPr/>
      </xdr:nvSpPr>
      <xdr:spPr>
        <a:xfrm>
          <a:off x="877847" y="180975"/>
          <a:ext cx="4663841" cy="593304"/>
        </a:xfrm>
        <a:prstGeom prst="rect">
          <a:avLst/>
        </a:prstGeom>
        <a:noFill/>
      </xdr:spPr>
      <xdr:txBody>
        <a:bodyPr wrap="none" lIns="91440" tIns="45720" rIns="91440" bIns="45720">
          <a:spAutoFit/>
        </a:bodyPr>
        <a:lstStyle/>
        <a:p>
          <a:pPr algn="ctr"/>
          <a:r>
            <a:rPr lang="en-US" sz="32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12 Month Production Plan</a:t>
          </a: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6</xdr:col>
      <xdr:colOff>2655375</xdr:colOff>
      <xdr:row>0</xdr:row>
      <xdr:rowOff>9525</xdr:rowOff>
    </xdr:from>
    <xdr:ext cx="2975687" cy="593304"/>
    <xdr:sp macro="" textlink="">
      <xdr:nvSpPr>
        <xdr:cNvPr id="2" name="Rectangle 1"/>
        <xdr:cNvSpPr/>
      </xdr:nvSpPr>
      <xdr:spPr>
        <a:xfrm>
          <a:off x="2979225" y="9525"/>
          <a:ext cx="2975687" cy="593304"/>
        </a:xfrm>
        <a:prstGeom prst="rect">
          <a:avLst/>
        </a:prstGeom>
        <a:noFill/>
      </xdr:spPr>
      <xdr:txBody>
        <a:bodyPr wrap="none" lIns="91440" tIns="45720" rIns="91440" bIns="45720">
          <a:spAutoFit/>
        </a:bodyPr>
        <a:lstStyle/>
        <a:p>
          <a:pPr algn="ctr"/>
          <a:r>
            <a:rPr lang="en-US" sz="32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SWOT ANALYSIS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1057275</xdr:colOff>
      <xdr:row>0</xdr:row>
      <xdr:rowOff>0</xdr:rowOff>
    </xdr:from>
    <xdr:to>
      <xdr:col>2</xdr:col>
      <xdr:colOff>2190750</xdr:colOff>
      <xdr:row>2</xdr:row>
      <xdr:rowOff>171450</xdr:rowOff>
    </xdr:to>
    <xdr:sp macro="" textlink="">
      <xdr:nvSpPr>
        <xdr:cNvPr id="6" name="TextBox 5"/>
        <xdr:cNvSpPr txBox="1"/>
      </xdr:nvSpPr>
      <xdr:spPr>
        <a:xfrm>
          <a:off x="1057275" y="0"/>
          <a:ext cx="3990975" cy="552450"/>
        </a:xfrm>
        <a:prstGeom prst="rect">
          <a:avLst/>
        </a:prstGeom>
        <a:ln/>
      </xdr:spPr>
      <xdr:style>
        <a:lnRef idx="1">
          <a:schemeClr val="dk1"/>
        </a:lnRef>
        <a:fillRef idx="2">
          <a:schemeClr val="dk1"/>
        </a:fillRef>
        <a:effectRef idx="1">
          <a:schemeClr val="dk1"/>
        </a:effectRef>
        <a:fontRef idx="minor">
          <a:schemeClr val="dk1"/>
        </a:fontRef>
      </xdr:style>
      <xdr:txBody>
        <a:bodyPr vertOverflow="clip" wrap="square" rtlCol="0" anchor="t"/>
        <a:lstStyle/>
        <a:p>
          <a:pPr algn="ctr"/>
          <a:r>
            <a:rPr lang="en-NZ" sz="3200"/>
            <a:t>CEO'S SUMMARY</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2</xdr:col>
      <xdr:colOff>349576</xdr:colOff>
      <xdr:row>0</xdr:row>
      <xdr:rowOff>0</xdr:rowOff>
    </xdr:from>
    <xdr:ext cx="2519985" cy="593304"/>
    <xdr:sp macro="" textlink="">
      <xdr:nvSpPr>
        <xdr:cNvPr id="2" name="Rectangle 1"/>
        <xdr:cNvSpPr/>
      </xdr:nvSpPr>
      <xdr:spPr>
        <a:xfrm>
          <a:off x="2330776" y="0"/>
          <a:ext cx="2519985" cy="593304"/>
        </a:xfrm>
        <a:prstGeom prst="rect">
          <a:avLst/>
        </a:prstGeom>
        <a:noFill/>
      </xdr:spPr>
      <xdr:txBody>
        <a:bodyPr wrap="none" lIns="91440" tIns="45720" rIns="91440" bIns="45720">
          <a:spAutoFit/>
        </a:bodyPr>
        <a:lstStyle/>
        <a:p>
          <a:pPr algn="ctr"/>
          <a:r>
            <a:rPr lang="en-US" sz="32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Strategic Plan</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7852</xdr:colOff>
      <xdr:row>1</xdr:row>
      <xdr:rowOff>0</xdr:rowOff>
    </xdr:from>
    <xdr:ext cx="8272842" cy="937629"/>
    <xdr:sp macro="" textlink="">
      <xdr:nvSpPr>
        <xdr:cNvPr id="2" name="Rectangle 1"/>
        <xdr:cNvSpPr/>
      </xdr:nvSpPr>
      <xdr:spPr>
        <a:xfrm>
          <a:off x="503152" y="190500"/>
          <a:ext cx="8272842" cy="937629"/>
        </a:xfrm>
        <a:prstGeom prst="rect">
          <a:avLst/>
        </a:prstGeom>
        <a:noFill/>
      </xdr:spPr>
      <xdr:txBody>
        <a:bodyPr wrap="none" lIns="91440" tIns="45720" rIns="91440" bIns="45720">
          <a:spAutoFit/>
        </a:bodyPr>
        <a:lstStyle/>
        <a:p>
          <a:pPr algn="ctr"/>
          <a:r>
            <a:rPr lang="en-US" sz="54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NZ</a:t>
          </a:r>
          <a:r>
            <a:rPr lang="en-US" sz="5400" b="1" cap="none" spc="0" baseline="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 POPULATION STATISTICS</a:t>
          </a:r>
          <a:endParaRPr lang="en-US" sz="54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200368</xdr:colOff>
      <xdr:row>1</xdr:row>
      <xdr:rowOff>38100</xdr:rowOff>
    </xdr:from>
    <xdr:ext cx="5276507" cy="655885"/>
    <xdr:sp macro="" textlink="">
      <xdr:nvSpPr>
        <xdr:cNvPr id="2" name="Rectangle 1"/>
        <xdr:cNvSpPr/>
      </xdr:nvSpPr>
      <xdr:spPr>
        <a:xfrm>
          <a:off x="200368" y="228600"/>
          <a:ext cx="5276507" cy="655885"/>
        </a:xfrm>
        <a:prstGeom prst="rect">
          <a:avLst/>
        </a:prstGeom>
        <a:noFill/>
      </xdr:spPr>
      <xdr:txBody>
        <a:bodyPr wrap="square" lIns="91440" tIns="45720" rIns="91440" bIns="45720">
          <a:spAutoFit/>
        </a:bodyPr>
        <a:lstStyle/>
        <a:p>
          <a:pPr algn="ctr"/>
          <a:r>
            <a:rPr lang="en-U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EST.</a:t>
          </a:r>
          <a:r>
            <a:rPr lang="en-US" sz="3600" b="1" cap="none" spc="0" baseline="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 SALES FOR 1st YEAR</a:t>
          </a:r>
          <a:endParaRPr lang="en-U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twoCellAnchor>
    <xdr:from>
      <xdr:col>1</xdr:col>
      <xdr:colOff>1152525</xdr:colOff>
      <xdr:row>3</xdr:row>
      <xdr:rowOff>190500</xdr:rowOff>
    </xdr:from>
    <xdr:to>
      <xdr:col>3</xdr:col>
      <xdr:colOff>1228725</xdr:colOff>
      <xdr:row>7</xdr:row>
      <xdr:rowOff>161925</xdr:rowOff>
    </xdr:to>
    <xdr:sp macro="" textlink="" fLocksText="0">
      <xdr:nvSpPr>
        <xdr:cNvPr id="3" name="TextBox 2"/>
        <xdr:cNvSpPr txBox="1"/>
      </xdr:nvSpPr>
      <xdr:spPr>
        <a:xfrm>
          <a:off x="1495425" y="1543050"/>
          <a:ext cx="3552825" cy="77152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lang="en-NZ" sz="1000"/>
        </a:p>
      </xdr:txBody>
    </xdr:sp>
    <xdr:clientData fLocksWithSheet="0"/>
  </xdr:twoCellAnchor>
  <xdr:twoCellAnchor>
    <xdr:from>
      <xdr:col>1</xdr:col>
      <xdr:colOff>1152525</xdr:colOff>
      <xdr:row>9</xdr:row>
      <xdr:rowOff>9525</xdr:rowOff>
    </xdr:from>
    <xdr:to>
      <xdr:col>3</xdr:col>
      <xdr:colOff>1228725</xdr:colOff>
      <xdr:row>12</xdr:row>
      <xdr:rowOff>180975</xdr:rowOff>
    </xdr:to>
    <xdr:sp macro="" textlink="" fLocksText="0">
      <xdr:nvSpPr>
        <xdr:cNvPr id="4" name="TextBox 3"/>
        <xdr:cNvSpPr txBox="1"/>
      </xdr:nvSpPr>
      <xdr:spPr>
        <a:xfrm>
          <a:off x="1495425" y="2562225"/>
          <a:ext cx="3552825" cy="77152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lang="en-NZ" sz="1000"/>
        </a:p>
      </xdr:txBody>
    </xdr:sp>
    <xdr:clientData fLocksWithSheet="0"/>
  </xdr:twoCellAnchor>
</xdr:wsDr>
</file>

<file path=xl/drawings/drawing6.xml><?xml version="1.0" encoding="utf-8"?>
<xdr:wsDr xmlns:xdr="http://schemas.openxmlformats.org/drawingml/2006/spreadsheetDrawing" xmlns:a="http://schemas.openxmlformats.org/drawingml/2006/main">
  <xdr:twoCellAnchor>
    <xdr:from>
      <xdr:col>3</xdr:col>
      <xdr:colOff>90435</xdr:colOff>
      <xdr:row>4</xdr:row>
      <xdr:rowOff>0</xdr:rowOff>
    </xdr:from>
    <xdr:to>
      <xdr:col>4</xdr:col>
      <xdr:colOff>19050</xdr:colOff>
      <xdr:row>4</xdr:row>
      <xdr:rowOff>200025</xdr:rowOff>
    </xdr:to>
    <xdr:sp macro="" textlink="">
      <xdr:nvSpPr>
        <xdr:cNvPr id="33" name="Text Box 2"/>
        <xdr:cNvSpPr txBox="1">
          <a:spLocks noChangeArrowheads="1"/>
        </xdr:cNvSpPr>
      </xdr:nvSpPr>
      <xdr:spPr bwMode="auto">
        <a:xfrm>
          <a:off x="9320160" y="942975"/>
          <a:ext cx="1147815" cy="2000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NZ" sz="700" b="0" i="0" u="none" strike="noStrike" baseline="0">
              <a:solidFill>
                <a:srgbClr val="000000"/>
              </a:solidFill>
              <a:latin typeface="Arial"/>
              <a:cs typeface="Arial"/>
            </a:rPr>
            <a:t>How many in your team?</a:t>
          </a:r>
        </a:p>
      </xdr:txBody>
    </xdr:sp>
    <xdr:clientData/>
  </xdr:twoCellAnchor>
  <xdr:twoCellAnchor>
    <xdr:from>
      <xdr:col>3</xdr:col>
      <xdr:colOff>0</xdr:colOff>
      <xdr:row>5</xdr:row>
      <xdr:rowOff>418262</xdr:rowOff>
    </xdr:from>
    <xdr:to>
      <xdr:col>4</xdr:col>
      <xdr:colOff>19051</xdr:colOff>
      <xdr:row>6</xdr:row>
      <xdr:rowOff>285750</xdr:rowOff>
    </xdr:to>
    <xdr:sp macro="" textlink="">
      <xdr:nvSpPr>
        <xdr:cNvPr id="34" name="Text Box 4"/>
        <xdr:cNvSpPr txBox="1">
          <a:spLocks noChangeArrowheads="1"/>
        </xdr:cNvSpPr>
      </xdr:nvSpPr>
      <xdr:spPr bwMode="auto">
        <a:xfrm>
          <a:off x="9229725" y="1780337"/>
          <a:ext cx="1238251" cy="286588"/>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NZ" sz="700" b="0" i="0" u="none" strike="noStrike" baseline="0">
              <a:solidFill>
                <a:srgbClr val="000000"/>
              </a:solidFill>
              <a:latin typeface="Arial"/>
              <a:cs typeface="Arial"/>
            </a:rPr>
            <a:t>If you want this place a '1' in the box</a:t>
          </a:r>
        </a:p>
      </xdr:txBody>
    </xdr:sp>
    <xdr:clientData/>
  </xdr:twoCellAnchor>
  <xdr:twoCellAnchor>
    <xdr:from>
      <xdr:col>3</xdr:col>
      <xdr:colOff>19050</xdr:colOff>
      <xdr:row>7</xdr:row>
      <xdr:rowOff>9211</xdr:rowOff>
    </xdr:from>
    <xdr:to>
      <xdr:col>4</xdr:col>
      <xdr:colOff>56836</xdr:colOff>
      <xdr:row>7</xdr:row>
      <xdr:rowOff>247650</xdr:rowOff>
    </xdr:to>
    <xdr:sp macro="" textlink="">
      <xdr:nvSpPr>
        <xdr:cNvPr id="35" name="Text Box 6"/>
        <xdr:cNvSpPr txBox="1">
          <a:spLocks noChangeArrowheads="1"/>
        </xdr:cNvSpPr>
      </xdr:nvSpPr>
      <xdr:spPr bwMode="auto">
        <a:xfrm>
          <a:off x="9248775" y="2219011"/>
          <a:ext cx="1256986" cy="238439"/>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NZ" sz="700" b="0" i="0" u="none" strike="noStrike" baseline="0">
              <a:solidFill>
                <a:srgbClr val="000000"/>
              </a:solidFill>
              <a:latin typeface="Arial"/>
              <a:cs typeface="Arial"/>
            </a:rPr>
            <a:t>How many sites do you want to use?</a:t>
          </a:r>
        </a:p>
      </xdr:txBody>
    </xdr:sp>
    <xdr:clientData/>
  </xdr:twoCellAnchor>
  <xdr:twoCellAnchor>
    <xdr:from>
      <xdr:col>3</xdr:col>
      <xdr:colOff>19050</xdr:colOff>
      <xdr:row>7</xdr:row>
      <xdr:rowOff>418367</xdr:rowOff>
    </xdr:from>
    <xdr:to>
      <xdr:col>4</xdr:col>
      <xdr:colOff>19049</xdr:colOff>
      <xdr:row>8</xdr:row>
      <xdr:rowOff>257175</xdr:rowOff>
    </xdr:to>
    <xdr:sp macro="" textlink="">
      <xdr:nvSpPr>
        <xdr:cNvPr id="36" name="Text Box 7"/>
        <xdr:cNvSpPr txBox="1">
          <a:spLocks noChangeArrowheads="1"/>
        </xdr:cNvSpPr>
      </xdr:nvSpPr>
      <xdr:spPr bwMode="auto">
        <a:xfrm>
          <a:off x="9248775" y="2628167"/>
          <a:ext cx="1219199" cy="257908"/>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NZ" sz="700" b="0" i="0" u="none" strike="noStrike" baseline="0">
              <a:solidFill>
                <a:srgbClr val="000000"/>
              </a:solidFill>
              <a:latin typeface="Arial"/>
              <a:cs typeface="Arial"/>
            </a:rPr>
            <a:t>Number of sales made for the year</a:t>
          </a:r>
        </a:p>
      </xdr:txBody>
    </xdr:sp>
    <xdr:clientData/>
  </xdr:twoCellAnchor>
  <xdr:twoCellAnchor>
    <xdr:from>
      <xdr:col>3</xdr:col>
      <xdr:colOff>28576</xdr:colOff>
      <xdr:row>8</xdr:row>
      <xdr:rowOff>365613</xdr:rowOff>
    </xdr:from>
    <xdr:to>
      <xdr:col>4</xdr:col>
      <xdr:colOff>28262</xdr:colOff>
      <xdr:row>9</xdr:row>
      <xdr:rowOff>304800</xdr:rowOff>
    </xdr:to>
    <xdr:sp macro="" textlink="">
      <xdr:nvSpPr>
        <xdr:cNvPr id="37" name="Text Box 10"/>
        <xdr:cNvSpPr txBox="1">
          <a:spLocks noChangeArrowheads="1"/>
        </xdr:cNvSpPr>
      </xdr:nvSpPr>
      <xdr:spPr bwMode="auto">
        <a:xfrm>
          <a:off x="9258301" y="2994513"/>
          <a:ext cx="1218886" cy="310662"/>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NZ" sz="700" b="0" i="0" u="none" strike="noStrike" baseline="0">
              <a:solidFill>
                <a:srgbClr val="000000"/>
              </a:solidFill>
              <a:latin typeface="Arial"/>
              <a:cs typeface="Arial"/>
            </a:rPr>
            <a:t>How many TV company's do you want to use 1,2 or 3</a:t>
          </a:r>
        </a:p>
      </xdr:txBody>
    </xdr:sp>
    <xdr:clientData/>
  </xdr:twoCellAnchor>
  <xdr:twoCellAnchor>
    <xdr:from>
      <xdr:col>3</xdr:col>
      <xdr:colOff>66674</xdr:colOff>
      <xdr:row>10</xdr:row>
      <xdr:rowOff>12665</xdr:rowOff>
    </xdr:from>
    <xdr:to>
      <xdr:col>4</xdr:col>
      <xdr:colOff>23759</xdr:colOff>
      <xdr:row>10</xdr:row>
      <xdr:rowOff>285750</xdr:rowOff>
    </xdr:to>
    <xdr:sp macro="" textlink="">
      <xdr:nvSpPr>
        <xdr:cNvPr id="38" name="Text Box 11"/>
        <xdr:cNvSpPr txBox="1">
          <a:spLocks noChangeArrowheads="1"/>
        </xdr:cNvSpPr>
      </xdr:nvSpPr>
      <xdr:spPr bwMode="auto">
        <a:xfrm>
          <a:off x="9296399" y="3536915"/>
          <a:ext cx="1176285" cy="273085"/>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NZ" sz="700" b="0" i="0" u="none" strike="noStrike" baseline="0">
              <a:solidFill>
                <a:srgbClr val="000000"/>
              </a:solidFill>
              <a:latin typeface="Arial"/>
              <a:cs typeface="Arial"/>
            </a:rPr>
            <a:t>How many radio stations do you want to use?</a:t>
          </a:r>
        </a:p>
      </xdr:txBody>
    </xdr:sp>
    <xdr:clientData/>
  </xdr:twoCellAnchor>
  <xdr:twoCellAnchor>
    <xdr:from>
      <xdr:col>3</xdr:col>
      <xdr:colOff>19050</xdr:colOff>
      <xdr:row>11</xdr:row>
      <xdr:rowOff>9315</xdr:rowOff>
    </xdr:from>
    <xdr:to>
      <xdr:col>4</xdr:col>
      <xdr:colOff>23760</xdr:colOff>
      <xdr:row>11</xdr:row>
      <xdr:rowOff>304800</xdr:rowOff>
    </xdr:to>
    <xdr:sp macro="" textlink="">
      <xdr:nvSpPr>
        <xdr:cNvPr id="39" name="Text Box 13"/>
        <xdr:cNvSpPr txBox="1">
          <a:spLocks noChangeArrowheads="1"/>
        </xdr:cNvSpPr>
      </xdr:nvSpPr>
      <xdr:spPr bwMode="auto">
        <a:xfrm>
          <a:off x="9248775" y="4028865"/>
          <a:ext cx="1223910" cy="295485"/>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NZ" sz="700" b="0" i="0" u="none" strike="noStrike" baseline="0">
              <a:solidFill>
                <a:srgbClr val="000000"/>
              </a:solidFill>
              <a:latin typeface="Arial"/>
              <a:cs typeface="Arial"/>
            </a:rPr>
            <a:t>If you wany this, place a '1' in the box</a:t>
          </a:r>
        </a:p>
      </xdr:txBody>
    </xdr:sp>
    <xdr:clientData/>
  </xdr:twoCellAnchor>
  <xdr:twoCellAnchor>
    <xdr:from>
      <xdr:col>3</xdr:col>
      <xdr:colOff>38100</xdr:colOff>
      <xdr:row>12</xdr:row>
      <xdr:rowOff>13607</xdr:rowOff>
    </xdr:from>
    <xdr:to>
      <xdr:col>4</xdr:col>
      <xdr:colOff>23760</xdr:colOff>
      <xdr:row>12</xdr:row>
      <xdr:rowOff>304800</xdr:rowOff>
    </xdr:to>
    <xdr:sp macro="" textlink="">
      <xdr:nvSpPr>
        <xdr:cNvPr id="40" name="Text Box 14"/>
        <xdr:cNvSpPr txBox="1">
          <a:spLocks noChangeArrowheads="1"/>
        </xdr:cNvSpPr>
      </xdr:nvSpPr>
      <xdr:spPr bwMode="auto">
        <a:xfrm>
          <a:off x="9267825" y="4499882"/>
          <a:ext cx="1204860" cy="291193"/>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NZ" sz="700" b="0" i="0" u="none" strike="noStrike" baseline="0">
              <a:solidFill>
                <a:srgbClr val="000000"/>
              </a:solidFill>
              <a:latin typeface="Arial"/>
              <a:cs typeface="Arial"/>
            </a:rPr>
            <a:t>If you want this, place a '1' in the box</a:t>
          </a:r>
        </a:p>
      </xdr:txBody>
    </xdr:sp>
    <xdr:clientData/>
  </xdr:twoCellAnchor>
  <xdr:twoCellAnchor>
    <xdr:from>
      <xdr:col>3</xdr:col>
      <xdr:colOff>33285</xdr:colOff>
      <xdr:row>4</xdr:row>
      <xdr:rowOff>418681</xdr:rowOff>
    </xdr:from>
    <xdr:to>
      <xdr:col>4</xdr:col>
      <xdr:colOff>19050</xdr:colOff>
      <xdr:row>5</xdr:row>
      <xdr:rowOff>266700</xdr:rowOff>
    </xdr:to>
    <xdr:sp macro="" textlink="">
      <xdr:nvSpPr>
        <xdr:cNvPr id="41" name="Text Box 3"/>
        <xdr:cNvSpPr txBox="1">
          <a:spLocks noChangeArrowheads="1"/>
        </xdr:cNvSpPr>
      </xdr:nvSpPr>
      <xdr:spPr bwMode="auto">
        <a:xfrm>
          <a:off x="9263010" y="1361656"/>
          <a:ext cx="1204965" cy="267119"/>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NZ" sz="700" b="0" i="0" u="none" strike="noStrike" baseline="0">
              <a:solidFill>
                <a:srgbClr val="000000"/>
              </a:solidFill>
              <a:latin typeface="Arial"/>
              <a:cs typeface="Arial"/>
            </a:rPr>
            <a:t>If you want a website put a '1' in this box</a:t>
          </a:r>
        </a:p>
      </xdr:txBody>
    </xdr:sp>
    <xdr:clientData/>
  </xdr:twoCellAnchor>
  <xdr:twoCellAnchor>
    <xdr:from>
      <xdr:col>3</xdr:col>
      <xdr:colOff>23760</xdr:colOff>
      <xdr:row>14</xdr:row>
      <xdr:rowOff>523770</xdr:rowOff>
    </xdr:from>
    <xdr:to>
      <xdr:col>4</xdr:col>
      <xdr:colOff>4710</xdr:colOff>
      <xdr:row>15</xdr:row>
      <xdr:rowOff>247964</xdr:rowOff>
    </xdr:to>
    <xdr:sp macro="" textlink="">
      <xdr:nvSpPr>
        <xdr:cNvPr id="42" name="Text Box 20"/>
        <xdr:cNvSpPr txBox="1">
          <a:spLocks noChangeArrowheads="1"/>
        </xdr:cNvSpPr>
      </xdr:nvSpPr>
      <xdr:spPr bwMode="auto">
        <a:xfrm>
          <a:off x="9253485" y="6114945"/>
          <a:ext cx="1200150" cy="267119"/>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NZ" sz="700" b="0" i="0" u="none" strike="noStrike" baseline="0">
              <a:solidFill>
                <a:srgbClr val="000000"/>
              </a:solidFill>
              <a:latin typeface="Arial"/>
              <a:cs typeface="Arial"/>
            </a:rPr>
            <a:t>How many weeks during the year?</a:t>
          </a:r>
        </a:p>
      </xdr:txBody>
    </xdr:sp>
    <xdr:clientData/>
  </xdr:twoCellAnchor>
  <xdr:twoCellAnchor>
    <xdr:from>
      <xdr:col>3</xdr:col>
      <xdr:colOff>19050</xdr:colOff>
      <xdr:row>13</xdr:row>
      <xdr:rowOff>0</xdr:rowOff>
    </xdr:from>
    <xdr:to>
      <xdr:col>4</xdr:col>
      <xdr:colOff>4710</xdr:colOff>
      <xdr:row>13</xdr:row>
      <xdr:rowOff>276539</xdr:rowOff>
    </xdr:to>
    <xdr:sp macro="" textlink="">
      <xdr:nvSpPr>
        <xdr:cNvPr id="43" name="Text Box 24"/>
        <xdr:cNvSpPr txBox="1">
          <a:spLocks noChangeArrowheads="1"/>
        </xdr:cNvSpPr>
      </xdr:nvSpPr>
      <xdr:spPr bwMode="auto">
        <a:xfrm>
          <a:off x="9248775" y="5076825"/>
          <a:ext cx="1204860" cy="276539"/>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NZ" sz="700" b="0" i="0" u="none" strike="noStrike" baseline="0">
              <a:solidFill>
                <a:srgbClr val="000000"/>
              </a:solidFill>
              <a:latin typeface="Arial"/>
              <a:cs typeface="Arial"/>
            </a:rPr>
            <a:t>If you want this, place a '1' in the box</a:t>
          </a:r>
        </a:p>
      </xdr:txBody>
    </xdr:sp>
    <xdr:clientData/>
  </xdr:twoCellAnchor>
  <xdr:twoCellAnchor>
    <xdr:from>
      <xdr:col>3</xdr:col>
      <xdr:colOff>157110</xdr:colOff>
      <xdr:row>13</xdr:row>
      <xdr:rowOff>503359</xdr:rowOff>
    </xdr:from>
    <xdr:to>
      <xdr:col>3</xdr:col>
      <xdr:colOff>1166760</xdr:colOff>
      <xdr:row>14</xdr:row>
      <xdr:rowOff>208084</xdr:rowOff>
    </xdr:to>
    <xdr:sp macro="" textlink="">
      <xdr:nvSpPr>
        <xdr:cNvPr id="44" name="Text Box 25"/>
        <xdr:cNvSpPr txBox="1">
          <a:spLocks noChangeArrowheads="1"/>
        </xdr:cNvSpPr>
      </xdr:nvSpPr>
      <xdr:spPr bwMode="auto">
        <a:xfrm>
          <a:off x="9386835" y="5580184"/>
          <a:ext cx="1009650" cy="219075"/>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NZ" sz="700" b="0" i="0" u="none" strike="noStrike" baseline="0">
              <a:solidFill>
                <a:srgbClr val="000000"/>
              </a:solidFill>
              <a:latin typeface="Arial"/>
              <a:cs typeface="Arial"/>
            </a:rPr>
            <a:t>How many months?</a:t>
          </a:r>
        </a:p>
      </xdr:txBody>
    </xdr:sp>
    <xdr:clientData/>
  </xdr:twoCellAnchor>
  <xdr:twoCellAnchor>
    <xdr:from>
      <xdr:col>3</xdr:col>
      <xdr:colOff>23760</xdr:colOff>
      <xdr:row>15</xdr:row>
      <xdr:rowOff>525131</xdr:rowOff>
    </xdr:from>
    <xdr:to>
      <xdr:col>4</xdr:col>
      <xdr:colOff>4710</xdr:colOff>
      <xdr:row>16</xdr:row>
      <xdr:rowOff>286064</xdr:rowOff>
    </xdr:to>
    <xdr:sp macro="" textlink="">
      <xdr:nvSpPr>
        <xdr:cNvPr id="45" name="Text Box 27"/>
        <xdr:cNvSpPr txBox="1">
          <a:spLocks noChangeArrowheads="1"/>
        </xdr:cNvSpPr>
      </xdr:nvSpPr>
      <xdr:spPr bwMode="auto">
        <a:xfrm>
          <a:off x="9253485" y="6659231"/>
          <a:ext cx="1200150" cy="303858"/>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NZ" sz="700" b="0" i="0" u="none" strike="noStrike" baseline="0">
              <a:solidFill>
                <a:srgbClr val="000000"/>
              </a:solidFill>
              <a:latin typeface="Arial"/>
              <a:cs typeface="Arial"/>
            </a:rPr>
            <a:t>How many months during the year?</a:t>
          </a:r>
        </a:p>
      </xdr:txBody>
    </xdr:sp>
    <xdr:clientData/>
  </xdr:twoCellAnchor>
  <xdr:twoCellAnchor>
    <xdr:from>
      <xdr:col>3</xdr:col>
      <xdr:colOff>23760</xdr:colOff>
      <xdr:row>16</xdr:row>
      <xdr:rowOff>400887</xdr:rowOff>
    </xdr:from>
    <xdr:to>
      <xdr:col>4</xdr:col>
      <xdr:colOff>4710</xdr:colOff>
      <xdr:row>17</xdr:row>
      <xdr:rowOff>219912</xdr:rowOff>
    </xdr:to>
    <xdr:sp macro="" textlink="">
      <xdr:nvSpPr>
        <xdr:cNvPr id="46" name="Text Box 28"/>
        <xdr:cNvSpPr txBox="1">
          <a:spLocks noChangeArrowheads="1"/>
        </xdr:cNvSpPr>
      </xdr:nvSpPr>
      <xdr:spPr bwMode="auto">
        <a:xfrm>
          <a:off x="9253485" y="7077912"/>
          <a:ext cx="1200150" cy="2381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NZ" sz="700" b="0" i="0" u="none" strike="noStrike" baseline="0">
              <a:solidFill>
                <a:srgbClr val="000000"/>
              </a:solidFill>
              <a:latin typeface="Arial"/>
              <a:cs typeface="Arial"/>
            </a:rPr>
            <a:t>How many expo's during the year?</a:t>
          </a:r>
        </a:p>
      </xdr:txBody>
    </xdr:sp>
    <xdr:clientData/>
  </xdr:twoCellAnchor>
  <xdr:twoCellAnchor>
    <xdr:from>
      <xdr:col>3</xdr:col>
      <xdr:colOff>23760</xdr:colOff>
      <xdr:row>17</xdr:row>
      <xdr:rowOff>400469</xdr:rowOff>
    </xdr:from>
    <xdr:to>
      <xdr:col>4</xdr:col>
      <xdr:colOff>4710</xdr:colOff>
      <xdr:row>18</xdr:row>
      <xdr:rowOff>219494</xdr:rowOff>
    </xdr:to>
    <xdr:sp macro="" textlink="">
      <xdr:nvSpPr>
        <xdr:cNvPr id="47" name="Text Box 29"/>
        <xdr:cNvSpPr txBox="1">
          <a:spLocks noChangeArrowheads="1"/>
        </xdr:cNvSpPr>
      </xdr:nvSpPr>
      <xdr:spPr bwMode="auto">
        <a:xfrm>
          <a:off x="9253485" y="7496594"/>
          <a:ext cx="1200150" cy="2381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NZ" sz="700" b="0" i="0" u="none" strike="noStrike" baseline="0">
              <a:solidFill>
                <a:srgbClr val="000000"/>
              </a:solidFill>
              <a:latin typeface="Arial"/>
              <a:cs typeface="Arial"/>
            </a:rPr>
            <a:t>How many markets will you attend in 12 mths?</a:t>
          </a:r>
        </a:p>
      </xdr:txBody>
    </xdr:sp>
    <xdr:clientData/>
  </xdr:twoCellAnchor>
  <xdr:twoCellAnchor>
    <xdr:from>
      <xdr:col>3</xdr:col>
      <xdr:colOff>23760</xdr:colOff>
      <xdr:row>19</xdr:row>
      <xdr:rowOff>365404</xdr:rowOff>
    </xdr:from>
    <xdr:to>
      <xdr:col>4</xdr:col>
      <xdr:colOff>4710</xdr:colOff>
      <xdr:row>20</xdr:row>
      <xdr:rowOff>213004</xdr:rowOff>
    </xdr:to>
    <xdr:sp macro="" textlink="">
      <xdr:nvSpPr>
        <xdr:cNvPr id="48" name="Text Box 30"/>
        <xdr:cNvSpPr txBox="1">
          <a:spLocks noChangeArrowheads="1"/>
        </xdr:cNvSpPr>
      </xdr:nvSpPr>
      <xdr:spPr bwMode="auto">
        <a:xfrm>
          <a:off x="9253485" y="8271154"/>
          <a:ext cx="1200150" cy="2381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NZ" sz="700" b="0" i="0" u="none" strike="noStrike" baseline="0">
              <a:solidFill>
                <a:srgbClr val="000000"/>
              </a:solidFill>
              <a:latin typeface="Arial"/>
              <a:cs typeface="Arial"/>
            </a:rPr>
            <a:t>Place a '1' in the box if you want this...</a:t>
          </a:r>
        </a:p>
      </xdr:txBody>
    </xdr:sp>
    <xdr:clientData/>
  </xdr:twoCellAnchor>
  <xdr:twoCellAnchor>
    <xdr:from>
      <xdr:col>3</xdr:col>
      <xdr:colOff>0</xdr:colOff>
      <xdr:row>20</xdr:row>
      <xdr:rowOff>414494</xdr:rowOff>
    </xdr:from>
    <xdr:to>
      <xdr:col>3</xdr:col>
      <xdr:colOff>1195335</xdr:colOff>
      <xdr:row>21</xdr:row>
      <xdr:rowOff>214469</xdr:rowOff>
    </xdr:to>
    <xdr:sp macro="" textlink="">
      <xdr:nvSpPr>
        <xdr:cNvPr id="49" name="Text Box 31"/>
        <xdr:cNvSpPr txBox="1">
          <a:spLocks noChangeArrowheads="1"/>
        </xdr:cNvSpPr>
      </xdr:nvSpPr>
      <xdr:spPr bwMode="auto">
        <a:xfrm>
          <a:off x="9229725" y="8710769"/>
          <a:ext cx="1195335" cy="2381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NZ" sz="700" b="0" i="0" u="none" strike="noStrike" baseline="0">
              <a:solidFill>
                <a:srgbClr val="000000"/>
              </a:solidFill>
              <a:latin typeface="Arial"/>
              <a:cs typeface="Arial"/>
            </a:rPr>
            <a:t>How many buses?</a:t>
          </a:r>
        </a:p>
      </xdr:txBody>
    </xdr:sp>
    <xdr:clientData/>
  </xdr:twoCellAnchor>
  <xdr:twoCellAnchor>
    <xdr:from>
      <xdr:col>3</xdr:col>
      <xdr:colOff>23760</xdr:colOff>
      <xdr:row>21</xdr:row>
      <xdr:rowOff>395026</xdr:rowOff>
    </xdr:from>
    <xdr:to>
      <xdr:col>4</xdr:col>
      <xdr:colOff>4710</xdr:colOff>
      <xdr:row>22</xdr:row>
      <xdr:rowOff>214051</xdr:rowOff>
    </xdr:to>
    <xdr:sp macro="" textlink="">
      <xdr:nvSpPr>
        <xdr:cNvPr id="50" name="Text Box 34"/>
        <xdr:cNvSpPr txBox="1">
          <a:spLocks noChangeArrowheads="1"/>
        </xdr:cNvSpPr>
      </xdr:nvSpPr>
      <xdr:spPr bwMode="auto">
        <a:xfrm>
          <a:off x="9253485" y="9129451"/>
          <a:ext cx="1200150" cy="2381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NZ" sz="700" b="0" i="0" u="none" strike="noStrike" baseline="0">
              <a:solidFill>
                <a:srgbClr val="000000"/>
              </a:solidFill>
              <a:latin typeface="Arial"/>
              <a:cs typeface="Arial"/>
            </a:rPr>
            <a:t>Place a '1' in the box if you want this...</a:t>
          </a:r>
        </a:p>
      </xdr:txBody>
    </xdr:sp>
    <xdr:clientData/>
  </xdr:twoCellAnchor>
  <xdr:twoCellAnchor>
    <xdr:from>
      <xdr:col>3</xdr:col>
      <xdr:colOff>24261</xdr:colOff>
      <xdr:row>18</xdr:row>
      <xdr:rowOff>352344</xdr:rowOff>
    </xdr:from>
    <xdr:to>
      <xdr:col>4</xdr:col>
      <xdr:colOff>5211</xdr:colOff>
      <xdr:row>19</xdr:row>
      <xdr:rowOff>196197</xdr:rowOff>
    </xdr:to>
    <xdr:sp macro="" textlink="">
      <xdr:nvSpPr>
        <xdr:cNvPr id="51" name="Text Box 29"/>
        <xdr:cNvSpPr txBox="1">
          <a:spLocks noChangeArrowheads="1"/>
        </xdr:cNvSpPr>
      </xdr:nvSpPr>
      <xdr:spPr bwMode="auto">
        <a:xfrm>
          <a:off x="9253986" y="7867569"/>
          <a:ext cx="1200150" cy="234378"/>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NZ" sz="700" b="0" i="0" u="none" strike="noStrike" baseline="0">
              <a:solidFill>
                <a:srgbClr val="000000"/>
              </a:solidFill>
              <a:latin typeface="Arial"/>
              <a:cs typeface="Arial"/>
            </a:rPr>
            <a:t>Place a 1 in this square if you want this...</a:t>
          </a:r>
        </a:p>
      </xdr:txBody>
    </xdr:sp>
    <xdr:clientData/>
  </xdr:twoCellAnchor>
  <xdr:twoCellAnchor>
    <xdr:from>
      <xdr:col>3</xdr:col>
      <xdr:colOff>23760</xdr:colOff>
      <xdr:row>23</xdr:row>
      <xdr:rowOff>0</xdr:rowOff>
    </xdr:from>
    <xdr:to>
      <xdr:col>4</xdr:col>
      <xdr:colOff>4710</xdr:colOff>
      <xdr:row>23</xdr:row>
      <xdr:rowOff>238125</xdr:rowOff>
    </xdr:to>
    <xdr:sp macro="" textlink="">
      <xdr:nvSpPr>
        <xdr:cNvPr id="52" name="Text Box 36"/>
        <xdr:cNvSpPr txBox="1">
          <a:spLocks noChangeArrowheads="1"/>
        </xdr:cNvSpPr>
      </xdr:nvSpPr>
      <xdr:spPr bwMode="auto">
        <a:xfrm>
          <a:off x="9253485" y="9639300"/>
          <a:ext cx="1200150" cy="2381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NZ" sz="700" b="0" i="0" u="none" strike="noStrike" baseline="0">
              <a:solidFill>
                <a:srgbClr val="000000"/>
              </a:solidFill>
              <a:latin typeface="Arial"/>
              <a:cs typeface="Arial"/>
            </a:rPr>
            <a:t>Place a '1' in the box if you want this...</a:t>
          </a:r>
        </a:p>
      </xdr:txBody>
    </xdr:sp>
    <xdr:clientData/>
  </xdr:twoCellAnchor>
  <xdr:twoCellAnchor>
    <xdr:from>
      <xdr:col>3</xdr:col>
      <xdr:colOff>0</xdr:colOff>
      <xdr:row>27</xdr:row>
      <xdr:rowOff>2094</xdr:rowOff>
    </xdr:from>
    <xdr:to>
      <xdr:col>3</xdr:col>
      <xdr:colOff>1204860</xdr:colOff>
      <xdr:row>27</xdr:row>
      <xdr:rowOff>266805</xdr:rowOff>
    </xdr:to>
    <xdr:sp macro="" textlink="">
      <xdr:nvSpPr>
        <xdr:cNvPr id="53" name="Text Box 37"/>
        <xdr:cNvSpPr txBox="1">
          <a:spLocks noChangeArrowheads="1"/>
        </xdr:cNvSpPr>
      </xdr:nvSpPr>
      <xdr:spPr bwMode="auto">
        <a:xfrm>
          <a:off x="9229725" y="11355894"/>
          <a:ext cx="1204860" cy="264711"/>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NZ" sz="700" b="0" i="0" u="none" strike="noStrike" baseline="0">
              <a:solidFill>
                <a:srgbClr val="000000"/>
              </a:solidFill>
              <a:latin typeface="Arial"/>
              <a:cs typeface="Arial"/>
            </a:rPr>
            <a:t>How many weeks per year?</a:t>
          </a:r>
        </a:p>
      </xdr:txBody>
    </xdr:sp>
    <xdr:clientData/>
  </xdr:twoCellAnchor>
  <xdr:twoCellAnchor>
    <xdr:from>
      <xdr:col>3</xdr:col>
      <xdr:colOff>23760</xdr:colOff>
      <xdr:row>23</xdr:row>
      <xdr:rowOff>408214</xdr:rowOff>
    </xdr:from>
    <xdr:to>
      <xdr:col>4</xdr:col>
      <xdr:colOff>4710</xdr:colOff>
      <xdr:row>24</xdr:row>
      <xdr:rowOff>236764</xdr:rowOff>
    </xdr:to>
    <xdr:sp macro="" textlink="">
      <xdr:nvSpPr>
        <xdr:cNvPr id="54" name="Text Box 38"/>
        <xdr:cNvSpPr txBox="1">
          <a:spLocks noChangeArrowheads="1"/>
        </xdr:cNvSpPr>
      </xdr:nvSpPr>
      <xdr:spPr bwMode="auto">
        <a:xfrm>
          <a:off x="9253485" y="10047514"/>
          <a:ext cx="1200150" cy="2381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NZ" sz="700" b="0" i="0" u="none" strike="noStrike" baseline="0">
              <a:solidFill>
                <a:srgbClr val="000000"/>
              </a:solidFill>
              <a:latin typeface="Arial"/>
              <a:cs typeface="Arial"/>
            </a:rPr>
            <a:t>Place a '1' in the box if you want this...</a:t>
          </a:r>
        </a:p>
      </xdr:txBody>
    </xdr:sp>
    <xdr:clientData/>
  </xdr:twoCellAnchor>
  <xdr:twoCellAnchor>
    <xdr:from>
      <xdr:col>3</xdr:col>
      <xdr:colOff>23760</xdr:colOff>
      <xdr:row>24</xdr:row>
      <xdr:rowOff>417321</xdr:rowOff>
    </xdr:from>
    <xdr:to>
      <xdr:col>4</xdr:col>
      <xdr:colOff>4710</xdr:colOff>
      <xdr:row>25</xdr:row>
      <xdr:rowOff>236346</xdr:rowOff>
    </xdr:to>
    <xdr:sp macro="" textlink="">
      <xdr:nvSpPr>
        <xdr:cNvPr id="55" name="Text Box 39"/>
        <xdr:cNvSpPr txBox="1">
          <a:spLocks noChangeArrowheads="1"/>
        </xdr:cNvSpPr>
      </xdr:nvSpPr>
      <xdr:spPr bwMode="auto">
        <a:xfrm>
          <a:off x="9253485" y="10466196"/>
          <a:ext cx="1200150" cy="2381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NZ" sz="700" b="0" i="0" u="none" strike="noStrike" baseline="0">
              <a:solidFill>
                <a:srgbClr val="000000"/>
              </a:solidFill>
              <a:latin typeface="Arial"/>
              <a:cs typeface="Arial"/>
            </a:rPr>
            <a:t>Place a '1' in the box if you want this...</a:t>
          </a:r>
        </a:p>
      </xdr:txBody>
    </xdr:sp>
    <xdr:clientData/>
  </xdr:twoCellAnchor>
  <xdr:twoCellAnchor>
    <xdr:from>
      <xdr:col>3</xdr:col>
      <xdr:colOff>23760</xdr:colOff>
      <xdr:row>25</xdr:row>
      <xdr:rowOff>416902</xdr:rowOff>
    </xdr:from>
    <xdr:to>
      <xdr:col>4</xdr:col>
      <xdr:colOff>4710</xdr:colOff>
      <xdr:row>26</xdr:row>
      <xdr:rowOff>235927</xdr:rowOff>
    </xdr:to>
    <xdr:sp macro="" textlink="">
      <xdr:nvSpPr>
        <xdr:cNvPr id="56" name="Text Box 40"/>
        <xdr:cNvSpPr txBox="1">
          <a:spLocks noChangeArrowheads="1"/>
        </xdr:cNvSpPr>
      </xdr:nvSpPr>
      <xdr:spPr bwMode="auto">
        <a:xfrm>
          <a:off x="9253485" y="10884877"/>
          <a:ext cx="1200150" cy="2381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NZ" sz="700" b="0" i="0" u="none" strike="noStrike" baseline="0">
              <a:solidFill>
                <a:srgbClr val="000000"/>
              </a:solidFill>
              <a:latin typeface="Arial"/>
              <a:cs typeface="Arial"/>
            </a:rPr>
            <a:t>Place a '1' in the box if you want this...</a:t>
          </a:r>
        </a:p>
      </xdr:txBody>
    </xdr:sp>
    <xdr:clientData/>
  </xdr:twoCellAnchor>
  <xdr:twoCellAnchor>
    <xdr:from>
      <xdr:col>3</xdr:col>
      <xdr:colOff>23760</xdr:colOff>
      <xdr:row>28</xdr:row>
      <xdr:rowOff>1675</xdr:rowOff>
    </xdr:from>
    <xdr:to>
      <xdr:col>4</xdr:col>
      <xdr:colOff>4710</xdr:colOff>
      <xdr:row>28</xdr:row>
      <xdr:rowOff>239800</xdr:rowOff>
    </xdr:to>
    <xdr:sp macro="" textlink="">
      <xdr:nvSpPr>
        <xdr:cNvPr id="57" name="Text Box 41"/>
        <xdr:cNvSpPr txBox="1">
          <a:spLocks noChangeArrowheads="1"/>
        </xdr:cNvSpPr>
      </xdr:nvSpPr>
      <xdr:spPr bwMode="auto">
        <a:xfrm>
          <a:off x="9253485" y="11774575"/>
          <a:ext cx="1200150" cy="2381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NZ" sz="700" b="0" i="0" u="none" strike="noStrike" baseline="0">
              <a:solidFill>
                <a:srgbClr val="000000"/>
              </a:solidFill>
              <a:latin typeface="Arial"/>
              <a:cs typeface="Arial"/>
            </a:rPr>
            <a:t>Place a '1' in the box for a flat fee price</a:t>
          </a:r>
        </a:p>
      </xdr:txBody>
    </xdr:sp>
    <xdr:clientData/>
  </xdr:twoCellAnchor>
  <xdr:twoCellAnchor>
    <xdr:from>
      <xdr:col>3</xdr:col>
      <xdr:colOff>23760</xdr:colOff>
      <xdr:row>29</xdr:row>
      <xdr:rowOff>210</xdr:rowOff>
    </xdr:from>
    <xdr:to>
      <xdr:col>4</xdr:col>
      <xdr:colOff>4710</xdr:colOff>
      <xdr:row>29</xdr:row>
      <xdr:rowOff>238335</xdr:rowOff>
    </xdr:to>
    <xdr:sp macro="" textlink="">
      <xdr:nvSpPr>
        <xdr:cNvPr id="58" name="Text Box 42"/>
        <xdr:cNvSpPr txBox="1">
          <a:spLocks noChangeArrowheads="1"/>
        </xdr:cNvSpPr>
      </xdr:nvSpPr>
      <xdr:spPr bwMode="auto">
        <a:xfrm>
          <a:off x="9253485" y="12287460"/>
          <a:ext cx="1200150" cy="2381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NZ" sz="700" b="0" i="0" u="none" strike="noStrike" baseline="0">
              <a:solidFill>
                <a:srgbClr val="000000"/>
              </a:solidFill>
              <a:latin typeface="Arial"/>
              <a:cs typeface="Arial"/>
            </a:rPr>
            <a:t>Place a '1' in the box if you want this...</a:t>
          </a:r>
        </a:p>
      </xdr:txBody>
    </xdr:sp>
    <xdr:clientData/>
  </xdr:twoCellAnchor>
  <xdr:twoCellAnchor>
    <xdr:from>
      <xdr:col>3</xdr:col>
      <xdr:colOff>23760</xdr:colOff>
      <xdr:row>29</xdr:row>
      <xdr:rowOff>408424</xdr:rowOff>
    </xdr:from>
    <xdr:to>
      <xdr:col>4</xdr:col>
      <xdr:colOff>4710</xdr:colOff>
      <xdr:row>30</xdr:row>
      <xdr:rowOff>236974</xdr:rowOff>
    </xdr:to>
    <xdr:sp macro="" textlink="">
      <xdr:nvSpPr>
        <xdr:cNvPr id="59" name="Text Box 43"/>
        <xdr:cNvSpPr txBox="1">
          <a:spLocks noChangeArrowheads="1"/>
        </xdr:cNvSpPr>
      </xdr:nvSpPr>
      <xdr:spPr bwMode="auto">
        <a:xfrm>
          <a:off x="9253485" y="12695674"/>
          <a:ext cx="1200150" cy="2381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NZ" sz="700" b="0" i="0" u="none" strike="noStrike" baseline="0">
              <a:solidFill>
                <a:srgbClr val="000000"/>
              </a:solidFill>
              <a:latin typeface="Arial"/>
              <a:cs typeface="Arial"/>
            </a:rPr>
            <a:t>Place a '1' in the box if you want this...</a:t>
          </a:r>
        </a:p>
      </xdr:txBody>
    </xdr:sp>
    <xdr:clientData/>
  </xdr:twoCellAnchor>
  <xdr:twoCellAnchor>
    <xdr:from>
      <xdr:col>3</xdr:col>
      <xdr:colOff>23760</xdr:colOff>
      <xdr:row>31</xdr:row>
      <xdr:rowOff>4082</xdr:rowOff>
    </xdr:from>
    <xdr:to>
      <xdr:col>4</xdr:col>
      <xdr:colOff>4710</xdr:colOff>
      <xdr:row>31</xdr:row>
      <xdr:rowOff>242207</xdr:rowOff>
    </xdr:to>
    <xdr:sp macro="" textlink="">
      <xdr:nvSpPr>
        <xdr:cNvPr id="60" name="Text Box 44"/>
        <xdr:cNvSpPr txBox="1">
          <a:spLocks noChangeArrowheads="1"/>
        </xdr:cNvSpPr>
      </xdr:nvSpPr>
      <xdr:spPr bwMode="auto">
        <a:xfrm>
          <a:off x="9253485" y="13177157"/>
          <a:ext cx="1200150" cy="2381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NZ" sz="700" b="0" i="0" u="none" strike="noStrike" baseline="0">
              <a:solidFill>
                <a:srgbClr val="000000"/>
              </a:solidFill>
              <a:latin typeface="Arial"/>
              <a:cs typeface="Arial"/>
            </a:rPr>
            <a:t>Place a '1' in the box if you want this...</a:t>
          </a:r>
        </a:p>
      </xdr:txBody>
    </xdr:sp>
    <xdr:clientData/>
  </xdr:twoCellAnchor>
  <xdr:twoCellAnchor>
    <xdr:from>
      <xdr:col>3</xdr:col>
      <xdr:colOff>23760</xdr:colOff>
      <xdr:row>32</xdr:row>
      <xdr:rowOff>838</xdr:rowOff>
    </xdr:from>
    <xdr:to>
      <xdr:col>4</xdr:col>
      <xdr:colOff>4710</xdr:colOff>
      <xdr:row>32</xdr:row>
      <xdr:rowOff>238963</xdr:rowOff>
    </xdr:to>
    <xdr:sp macro="" textlink="">
      <xdr:nvSpPr>
        <xdr:cNvPr id="61" name="Text Box 46"/>
        <xdr:cNvSpPr txBox="1">
          <a:spLocks noChangeArrowheads="1"/>
        </xdr:cNvSpPr>
      </xdr:nvSpPr>
      <xdr:spPr bwMode="auto">
        <a:xfrm>
          <a:off x="9253485" y="13564438"/>
          <a:ext cx="1200150" cy="2381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NZ" sz="700" b="0" i="0" u="none" strike="noStrike" baseline="0">
              <a:solidFill>
                <a:srgbClr val="000000"/>
              </a:solidFill>
              <a:latin typeface="Arial"/>
              <a:cs typeface="Arial"/>
            </a:rPr>
            <a:t>Place a '1' in the box if you want this...</a:t>
          </a:r>
        </a:p>
      </xdr:txBody>
    </xdr:sp>
    <xdr:clientData/>
  </xdr:twoCellAnchor>
  <xdr:twoCellAnchor>
    <xdr:from>
      <xdr:col>3</xdr:col>
      <xdr:colOff>14235</xdr:colOff>
      <xdr:row>32</xdr:row>
      <xdr:rowOff>377651</xdr:rowOff>
    </xdr:from>
    <xdr:to>
      <xdr:col>3</xdr:col>
      <xdr:colOff>1214385</xdr:colOff>
      <xdr:row>33</xdr:row>
      <xdr:rowOff>231029</xdr:rowOff>
    </xdr:to>
    <xdr:sp macro="" textlink="">
      <xdr:nvSpPr>
        <xdr:cNvPr id="62" name="Text Box 29"/>
        <xdr:cNvSpPr txBox="1">
          <a:spLocks noChangeArrowheads="1"/>
        </xdr:cNvSpPr>
      </xdr:nvSpPr>
      <xdr:spPr bwMode="auto">
        <a:xfrm>
          <a:off x="9243960" y="13941251"/>
          <a:ext cx="1200150" cy="234378"/>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NZ" sz="700" b="0" i="0" u="none" strike="noStrike" baseline="0">
              <a:solidFill>
                <a:srgbClr val="000000"/>
              </a:solidFill>
              <a:latin typeface="Arial"/>
              <a:cs typeface="Arial"/>
            </a:rPr>
            <a:t>Place a 1 in this square if you want this...</a:t>
          </a:r>
        </a:p>
      </xdr:txBody>
    </xdr:sp>
    <xdr:clientData/>
  </xdr:twoCellAnchor>
  <xdr:twoCellAnchor>
    <xdr:from>
      <xdr:col>2</xdr:col>
      <xdr:colOff>85726</xdr:colOff>
      <xdr:row>8</xdr:row>
      <xdr:rowOff>0</xdr:rowOff>
    </xdr:from>
    <xdr:to>
      <xdr:col>2</xdr:col>
      <xdr:colOff>990192</xdr:colOff>
      <xdr:row>8</xdr:row>
      <xdr:rowOff>205702</xdr:rowOff>
    </xdr:to>
    <xdr:sp macro="" textlink="">
      <xdr:nvSpPr>
        <xdr:cNvPr id="63" name="Text Box 9"/>
        <xdr:cNvSpPr txBox="1">
          <a:spLocks noChangeArrowheads="1"/>
        </xdr:cNvSpPr>
      </xdr:nvSpPr>
      <xdr:spPr bwMode="auto">
        <a:xfrm>
          <a:off x="8305801" y="2628900"/>
          <a:ext cx="904466" cy="205702"/>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NZ" sz="700" b="0" i="0" u="none" strike="noStrike" baseline="0">
              <a:solidFill>
                <a:srgbClr val="000000"/>
              </a:solidFill>
              <a:latin typeface="Arial"/>
              <a:cs typeface="Arial"/>
            </a:rPr>
            <a:t>Cost of 1 item</a:t>
          </a:r>
        </a:p>
      </xdr:txBody>
    </xdr:sp>
    <xdr:clientData/>
  </xdr:twoCellAnchor>
  <xdr:twoCellAnchor>
    <xdr:from>
      <xdr:col>2</xdr:col>
      <xdr:colOff>0</xdr:colOff>
      <xdr:row>10</xdr:row>
      <xdr:rowOff>12980</xdr:rowOff>
    </xdr:from>
    <xdr:to>
      <xdr:col>2</xdr:col>
      <xdr:colOff>1000125</xdr:colOff>
      <xdr:row>10</xdr:row>
      <xdr:rowOff>219076</xdr:rowOff>
    </xdr:to>
    <xdr:sp macro="" textlink="">
      <xdr:nvSpPr>
        <xdr:cNvPr id="64" name="Text Box 12"/>
        <xdr:cNvSpPr txBox="1">
          <a:spLocks noChangeArrowheads="1"/>
        </xdr:cNvSpPr>
      </xdr:nvSpPr>
      <xdr:spPr bwMode="auto">
        <a:xfrm>
          <a:off x="8220075" y="3537230"/>
          <a:ext cx="1000125" cy="206096"/>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NZ" sz="700" b="0" i="0" u="none" strike="noStrike" baseline="0">
              <a:solidFill>
                <a:srgbClr val="000000"/>
              </a:solidFill>
              <a:latin typeface="Arial"/>
              <a:cs typeface="Arial"/>
            </a:rPr>
            <a:t>How many days?</a:t>
          </a:r>
        </a:p>
      </xdr:txBody>
    </xdr:sp>
    <xdr:clientData/>
  </xdr:twoCellAnchor>
  <xdr:twoCellAnchor>
    <xdr:from>
      <xdr:col>2</xdr:col>
      <xdr:colOff>0</xdr:colOff>
      <xdr:row>12</xdr:row>
      <xdr:rowOff>13922</xdr:rowOff>
    </xdr:from>
    <xdr:to>
      <xdr:col>2</xdr:col>
      <xdr:colOff>1000125</xdr:colOff>
      <xdr:row>12</xdr:row>
      <xdr:rowOff>220018</xdr:rowOff>
    </xdr:to>
    <xdr:sp macro="" textlink="">
      <xdr:nvSpPr>
        <xdr:cNvPr id="65" name="Text Box 18"/>
        <xdr:cNvSpPr txBox="1">
          <a:spLocks noChangeArrowheads="1"/>
        </xdr:cNvSpPr>
      </xdr:nvSpPr>
      <xdr:spPr bwMode="auto">
        <a:xfrm>
          <a:off x="8220075" y="4500197"/>
          <a:ext cx="1000125" cy="206096"/>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NZ" sz="700" b="0" i="0" u="none" strike="noStrike" baseline="0">
              <a:solidFill>
                <a:srgbClr val="000000"/>
              </a:solidFill>
              <a:latin typeface="Arial"/>
              <a:cs typeface="Arial"/>
            </a:rPr>
            <a:t>How many days?</a:t>
          </a:r>
        </a:p>
      </xdr:txBody>
    </xdr:sp>
    <xdr:clientData/>
  </xdr:twoCellAnchor>
  <xdr:twoCellAnchor>
    <xdr:from>
      <xdr:col>2</xdr:col>
      <xdr:colOff>161612</xdr:colOff>
      <xdr:row>12</xdr:row>
      <xdr:rowOff>575897</xdr:rowOff>
    </xdr:from>
    <xdr:to>
      <xdr:col>2</xdr:col>
      <xdr:colOff>1002568</xdr:colOff>
      <xdr:row>13</xdr:row>
      <xdr:rowOff>187307</xdr:rowOff>
    </xdr:to>
    <xdr:sp macro="" textlink="">
      <xdr:nvSpPr>
        <xdr:cNvPr id="66" name="Text Box 23"/>
        <xdr:cNvSpPr txBox="1">
          <a:spLocks noChangeArrowheads="1"/>
        </xdr:cNvSpPr>
      </xdr:nvSpPr>
      <xdr:spPr bwMode="auto">
        <a:xfrm>
          <a:off x="8381687" y="5062172"/>
          <a:ext cx="840956" cy="201960"/>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NZ" sz="700" b="0" i="0" u="none" strike="noStrike" baseline="0">
              <a:solidFill>
                <a:srgbClr val="000000"/>
              </a:solidFill>
              <a:latin typeface="Arial"/>
              <a:cs typeface="Arial"/>
            </a:rPr>
            <a:t>How many days?</a:t>
          </a:r>
        </a:p>
      </xdr:txBody>
    </xdr:sp>
    <xdr:clientData/>
  </xdr:twoCellAnchor>
  <xdr:twoCellAnchor>
    <xdr:from>
      <xdr:col>2</xdr:col>
      <xdr:colOff>19050</xdr:colOff>
      <xdr:row>22</xdr:row>
      <xdr:rowOff>476459</xdr:rowOff>
    </xdr:from>
    <xdr:to>
      <xdr:col>3</xdr:col>
      <xdr:colOff>9525</xdr:colOff>
      <xdr:row>23</xdr:row>
      <xdr:rowOff>214701</xdr:rowOff>
    </xdr:to>
    <xdr:sp macro="" textlink="">
      <xdr:nvSpPr>
        <xdr:cNvPr id="67" name="Text Box 35"/>
        <xdr:cNvSpPr txBox="1">
          <a:spLocks noChangeArrowheads="1"/>
        </xdr:cNvSpPr>
      </xdr:nvSpPr>
      <xdr:spPr bwMode="auto">
        <a:xfrm>
          <a:off x="8239125" y="9629984"/>
          <a:ext cx="1000125" cy="224017"/>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NZ" sz="700" b="0" i="0" u="none" strike="noStrike" baseline="0">
              <a:solidFill>
                <a:srgbClr val="000000"/>
              </a:solidFill>
              <a:latin typeface="Arial"/>
              <a:cs typeface="Arial"/>
            </a:rPr>
            <a:t>How many staff?</a:t>
          </a:r>
        </a:p>
      </xdr:txBody>
    </xdr:sp>
    <xdr:clientData/>
  </xdr:twoCellAnchor>
  <xdr:twoCellAnchor>
    <xdr:from>
      <xdr:col>2</xdr:col>
      <xdr:colOff>161612</xdr:colOff>
      <xdr:row>18</xdr:row>
      <xdr:rowOff>387700</xdr:rowOff>
    </xdr:from>
    <xdr:to>
      <xdr:col>2</xdr:col>
      <xdr:colOff>1002568</xdr:colOff>
      <xdr:row>19</xdr:row>
      <xdr:rowOff>199135</xdr:rowOff>
    </xdr:to>
    <xdr:sp macro="" textlink="">
      <xdr:nvSpPr>
        <xdr:cNvPr id="68" name="Text Box 23"/>
        <xdr:cNvSpPr txBox="1">
          <a:spLocks noChangeArrowheads="1"/>
        </xdr:cNvSpPr>
      </xdr:nvSpPr>
      <xdr:spPr bwMode="auto">
        <a:xfrm>
          <a:off x="8381687" y="7902925"/>
          <a:ext cx="840956" cy="201960"/>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NZ" sz="700" b="0" i="0" u="none" strike="noStrike" baseline="0">
              <a:solidFill>
                <a:srgbClr val="000000"/>
              </a:solidFill>
              <a:latin typeface="Arial"/>
              <a:cs typeface="Arial"/>
            </a:rPr>
            <a:t>How many days?</a:t>
          </a:r>
        </a:p>
      </xdr:txBody>
    </xdr:sp>
    <xdr:clientData/>
  </xdr:twoCellAnchor>
  <xdr:twoCellAnchor>
    <xdr:from>
      <xdr:col>2</xdr:col>
      <xdr:colOff>161612</xdr:colOff>
      <xdr:row>32</xdr:row>
      <xdr:rowOff>368336</xdr:rowOff>
    </xdr:from>
    <xdr:to>
      <xdr:col>2</xdr:col>
      <xdr:colOff>1002568</xdr:colOff>
      <xdr:row>33</xdr:row>
      <xdr:rowOff>189296</xdr:rowOff>
    </xdr:to>
    <xdr:sp macro="" textlink="">
      <xdr:nvSpPr>
        <xdr:cNvPr id="69" name="Text Box 23"/>
        <xdr:cNvSpPr txBox="1">
          <a:spLocks noChangeArrowheads="1"/>
        </xdr:cNvSpPr>
      </xdr:nvSpPr>
      <xdr:spPr bwMode="auto">
        <a:xfrm>
          <a:off x="8381687" y="13931936"/>
          <a:ext cx="840956" cy="201960"/>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NZ" sz="700" b="0" i="0" u="none" strike="noStrike" baseline="0">
              <a:solidFill>
                <a:srgbClr val="000000"/>
              </a:solidFill>
              <a:latin typeface="Arial"/>
              <a:cs typeface="Arial"/>
            </a:rPr>
            <a:t>How many days?</a:t>
          </a:r>
        </a:p>
      </xdr:txBody>
    </xdr:sp>
    <xdr:clientData/>
  </xdr:twoCellAnchor>
  <xdr:oneCellAnchor>
    <xdr:from>
      <xdr:col>0</xdr:col>
      <xdr:colOff>832440</xdr:colOff>
      <xdr:row>0</xdr:row>
      <xdr:rowOff>8662</xdr:rowOff>
    </xdr:from>
    <xdr:ext cx="9282541" cy="937629"/>
    <xdr:sp macro="" textlink="">
      <xdr:nvSpPr>
        <xdr:cNvPr id="70" name="Rectangle 69"/>
        <xdr:cNvSpPr/>
      </xdr:nvSpPr>
      <xdr:spPr>
        <a:xfrm>
          <a:off x="832440" y="8662"/>
          <a:ext cx="9282541" cy="937629"/>
        </a:xfrm>
        <a:prstGeom prst="rect">
          <a:avLst/>
        </a:prstGeom>
        <a:noFill/>
      </xdr:spPr>
      <xdr:txBody>
        <a:bodyPr wrap="none" lIns="91440" tIns="45720" rIns="91440" bIns="45720">
          <a:spAutoFit/>
        </a:bodyPr>
        <a:lstStyle/>
        <a:p>
          <a:pPr algn="ctr"/>
          <a:r>
            <a:rPr lang="en-US" sz="54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12 MONTH</a:t>
          </a:r>
          <a:r>
            <a:rPr lang="en-US" sz="5400" b="1" cap="none" spc="0" baseline="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 PROMOTIONS PLAN</a:t>
          </a:r>
          <a:endParaRPr lang="en-US" sz="54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12</xdr:col>
      <xdr:colOff>57415</xdr:colOff>
      <xdr:row>1</xdr:row>
      <xdr:rowOff>190500</xdr:rowOff>
    </xdr:from>
    <xdr:ext cx="3885359" cy="593304"/>
    <xdr:sp macro="" textlink="">
      <xdr:nvSpPr>
        <xdr:cNvPr id="2" name="Rectangle 1"/>
        <xdr:cNvSpPr/>
      </xdr:nvSpPr>
      <xdr:spPr>
        <a:xfrm>
          <a:off x="3819790" y="381000"/>
          <a:ext cx="3885359" cy="593304"/>
        </a:xfrm>
        <a:prstGeom prst="rect">
          <a:avLst/>
        </a:prstGeom>
        <a:noFill/>
      </xdr:spPr>
      <xdr:txBody>
        <a:bodyPr wrap="none" lIns="91440" tIns="45720" rIns="91440" bIns="45720">
          <a:spAutoFit/>
        </a:bodyPr>
        <a:lstStyle/>
        <a:p>
          <a:pPr algn="ctr"/>
          <a:r>
            <a:rPr lang="en-US" sz="32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Promotion Campaign </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752787</xdr:colOff>
      <xdr:row>0</xdr:row>
      <xdr:rowOff>25400</xdr:rowOff>
    </xdr:from>
    <xdr:ext cx="7678320" cy="937629"/>
    <xdr:sp macro="" textlink="">
      <xdr:nvSpPr>
        <xdr:cNvPr id="8" name="Rectangle 7"/>
        <xdr:cNvSpPr/>
      </xdr:nvSpPr>
      <xdr:spPr>
        <a:xfrm>
          <a:off x="1362387" y="25400"/>
          <a:ext cx="7678320" cy="937629"/>
        </a:xfrm>
        <a:prstGeom prst="rect">
          <a:avLst/>
        </a:prstGeom>
        <a:noFill/>
      </xdr:spPr>
      <xdr:txBody>
        <a:bodyPr wrap="none" lIns="91440" tIns="45720" rIns="91440" bIns="45720">
          <a:spAutoFit/>
        </a:bodyPr>
        <a:lstStyle/>
        <a:p>
          <a:pPr algn="ctr"/>
          <a:r>
            <a:rPr lang="en-US" sz="54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CUSTOMER SERVICE</a:t>
          </a:r>
          <a:r>
            <a:rPr lang="en-US" sz="5400" b="1" cap="none" spc="0" baseline="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 PLAN</a:t>
          </a:r>
          <a:endParaRPr lang="en-US" sz="54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oneCellAnchor>
    <xdr:from>
      <xdr:col>2</xdr:col>
      <xdr:colOff>0</xdr:colOff>
      <xdr:row>4</xdr:row>
      <xdr:rowOff>342900</xdr:rowOff>
    </xdr:from>
    <xdr:ext cx="184731" cy="264560"/>
    <xdr:sp macro="" textlink="">
      <xdr:nvSpPr>
        <xdr:cNvPr id="11" name="TextBox 10"/>
        <xdr:cNvSpPr txBox="1"/>
      </xdr:nvSpPr>
      <xdr:spPr>
        <a:xfrm>
          <a:off x="2057400" y="148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NZ"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4</xdr:col>
      <xdr:colOff>182029</xdr:colOff>
      <xdr:row>0</xdr:row>
      <xdr:rowOff>47625</xdr:rowOff>
    </xdr:from>
    <xdr:ext cx="4819332" cy="593304"/>
    <xdr:sp macro="" textlink="">
      <xdr:nvSpPr>
        <xdr:cNvPr id="5" name="Rectangle 4"/>
        <xdr:cNvSpPr/>
      </xdr:nvSpPr>
      <xdr:spPr>
        <a:xfrm>
          <a:off x="2620429" y="47625"/>
          <a:ext cx="4819332" cy="593304"/>
        </a:xfrm>
        <a:prstGeom prst="rect">
          <a:avLst/>
        </a:prstGeom>
        <a:noFill/>
      </xdr:spPr>
      <xdr:txBody>
        <a:bodyPr wrap="none" lIns="91440" tIns="45720" rIns="91440" bIns="45720">
          <a:spAutoFit/>
        </a:bodyPr>
        <a:lstStyle/>
        <a:p>
          <a:pPr algn="ctr"/>
          <a:r>
            <a:rPr lang="en-US" sz="32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12 Month Distribution Plan</a:t>
          </a:r>
        </a:p>
      </xdr:txBody>
    </xdr:sp>
    <xdr:clientData/>
  </xdr:oneCellAnchor>
  <xdr:twoCellAnchor>
    <xdr:from>
      <xdr:col>0</xdr:col>
      <xdr:colOff>180975</xdr:colOff>
      <xdr:row>0</xdr:row>
      <xdr:rowOff>0</xdr:rowOff>
    </xdr:from>
    <xdr:to>
      <xdr:col>5</xdr:col>
      <xdr:colOff>514350</xdr:colOff>
      <xdr:row>16</xdr:row>
      <xdr:rowOff>111126</xdr:rowOff>
    </xdr:to>
    <xdr:grpSp>
      <xdr:nvGrpSpPr>
        <xdr:cNvPr id="6" name="Group 5"/>
        <xdr:cNvGrpSpPr/>
      </xdr:nvGrpSpPr>
      <xdr:grpSpPr>
        <a:xfrm>
          <a:off x="180975" y="0"/>
          <a:ext cx="3381375" cy="5702301"/>
          <a:chOff x="1281113" y="476250"/>
          <a:chExt cx="3381375" cy="4911726"/>
        </a:xfrm>
      </xdr:grpSpPr>
      <xdr:sp macro="" textlink="">
        <xdr:nvSpPr>
          <xdr:cNvPr id="7" name="Freeform 6"/>
          <xdr:cNvSpPr>
            <a:spLocks/>
          </xdr:cNvSpPr>
        </xdr:nvSpPr>
        <xdr:spPr bwMode="auto">
          <a:xfrm>
            <a:off x="1582738" y="5129213"/>
            <a:ext cx="185738" cy="258763"/>
          </a:xfrm>
          <a:custGeom>
            <a:avLst/>
            <a:gdLst/>
            <a:ahLst/>
            <a:cxnLst>
              <a:cxn ang="0">
                <a:pos x="39" y="40"/>
              </a:cxn>
              <a:cxn ang="0">
                <a:pos x="39" y="34"/>
              </a:cxn>
              <a:cxn ang="0">
                <a:pos x="39" y="18"/>
              </a:cxn>
              <a:cxn ang="0">
                <a:pos x="46" y="5"/>
              </a:cxn>
              <a:cxn ang="0">
                <a:pos x="59" y="0"/>
              </a:cxn>
              <a:cxn ang="0">
                <a:pos x="71" y="8"/>
              </a:cxn>
              <a:cxn ang="0">
                <a:pos x="78" y="19"/>
              </a:cxn>
              <a:cxn ang="0">
                <a:pos x="83" y="29"/>
              </a:cxn>
              <a:cxn ang="0">
                <a:pos x="94" y="34"/>
              </a:cxn>
              <a:cxn ang="0">
                <a:pos x="105" y="35"/>
              </a:cxn>
              <a:cxn ang="0">
                <a:pos x="109" y="42"/>
              </a:cxn>
              <a:cxn ang="0">
                <a:pos x="105" y="48"/>
              </a:cxn>
              <a:cxn ang="0">
                <a:pos x="96" y="55"/>
              </a:cxn>
              <a:cxn ang="0">
                <a:pos x="89" y="63"/>
              </a:cxn>
              <a:cxn ang="0">
                <a:pos x="96" y="69"/>
              </a:cxn>
              <a:cxn ang="0">
                <a:pos x="109" y="74"/>
              </a:cxn>
              <a:cxn ang="0">
                <a:pos x="115" y="76"/>
              </a:cxn>
              <a:cxn ang="0">
                <a:pos x="117" y="79"/>
              </a:cxn>
              <a:cxn ang="0">
                <a:pos x="117" y="86"/>
              </a:cxn>
              <a:cxn ang="0">
                <a:pos x="115" y="92"/>
              </a:cxn>
              <a:cxn ang="0">
                <a:pos x="104" y="95"/>
              </a:cxn>
              <a:cxn ang="0">
                <a:pos x="91" y="97"/>
              </a:cxn>
              <a:cxn ang="0">
                <a:pos x="83" y="100"/>
              </a:cxn>
              <a:cxn ang="0">
                <a:pos x="73" y="107"/>
              </a:cxn>
              <a:cxn ang="0">
                <a:pos x="63" y="116"/>
              </a:cxn>
              <a:cxn ang="0">
                <a:pos x="52" y="123"/>
              </a:cxn>
              <a:cxn ang="0">
                <a:pos x="41" y="121"/>
              </a:cxn>
              <a:cxn ang="0">
                <a:pos x="33" y="123"/>
              </a:cxn>
              <a:cxn ang="0">
                <a:pos x="29" y="131"/>
              </a:cxn>
              <a:cxn ang="0">
                <a:pos x="28" y="147"/>
              </a:cxn>
              <a:cxn ang="0">
                <a:pos x="23" y="158"/>
              </a:cxn>
              <a:cxn ang="0">
                <a:pos x="17" y="163"/>
              </a:cxn>
              <a:cxn ang="0">
                <a:pos x="8" y="157"/>
              </a:cxn>
              <a:cxn ang="0">
                <a:pos x="2" y="142"/>
              </a:cxn>
              <a:cxn ang="0">
                <a:pos x="0" y="129"/>
              </a:cxn>
              <a:cxn ang="0">
                <a:pos x="5" y="118"/>
              </a:cxn>
              <a:cxn ang="0">
                <a:pos x="17" y="107"/>
              </a:cxn>
              <a:cxn ang="0">
                <a:pos x="21" y="100"/>
              </a:cxn>
              <a:cxn ang="0">
                <a:pos x="21" y="95"/>
              </a:cxn>
              <a:cxn ang="0">
                <a:pos x="23" y="92"/>
              </a:cxn>
              <a:cxn ang="0">
                <a:pos x="31" y="90"/>
              </a:cxn>
              <a:cxn ang="0">
                <a:pos x="33" y="87"/>
              </a:cxn>
              <a:cxn ang="0">
                <a:pos x="38" y="81"/>
              </a:cxn>
              <a:cxn ang="0">
                <a:pos x="42" y="71"/>
              </a:cxn>
              <a:cxn ang="0">
                <a:pos x="44" y="61"/>
              </a:cxn>
              <a:cxn ang="0">
                <a:pos x="44" y="53"/>
              </a:cxn>
              <a:cxn ang="0">
                <a:pos x="42" y="47"/>
              </a:cxn>
              <a:cxn ang="0">
                <a:pos x="39" y="42"/>
              </a:cxn>
              <a:cxn ang="0">
                <a:pos x="39" y="40"/>
              </a:cxn>
            </a:cxnLst>
            <a:rect l="0" t="0" r="r" b="b"/>
            <a:pathLst>
              <a:path w="117" h="163">
                <a:moveTo>
                  <a:pt x="39" y="40"/>
                </a:moveTo>
                <a:lnTo>
                  <a:pt x="39" y="34"/>
                </a:lnTo>
                <a:lnTo>
                  <a:pt x="39" y="18"/>
                </a:lnTo>
                <a:lnTo>
                  <a:pt x="46" y="5"/>
                </a:lnTo>
                <a:lnTo>
                  <a:pt x="59" y="0"/>
                </a:lnTo>
                <a:lnTo>
                  <a:pt x="71" y="8"/>
                </a:lnTo>
                <a:lnTo>
                  <a:pt x="78" y="19"/>
                </a:lnTo>
                <a:lnTo>
                  <a:pt x="83" y="29"/>
                </a:lnTo>
                <a:lnTo>
                  <a:pt x="94" y="34"/>
                </a:lnTo>
                <a:lnTo>
                  <a:pt x="105" y="35"/>
                </a:lnTo>
                <a:lnTo>
                  <a:pt x="109" y="42"/>
                </a:lnTo>
                <a:lnTo>
                  <a:pt x="105" y="48"/>
                </a:lnTo>
                <a:lnTo>
                  <a:pt x="96" y="55"/>
                </a:lnTo>
                <a:lnTo>
                  <a:pt x="89" y="63"/>
                </a:lnTo>
                <a:lnTo>
                  <a:pt x="96" y="69"/>
                </a:lnTo>
                <a:lnTo>
                  <a:pt x="109" y="74"/>
                </a:lnTo>
                <a:lnTo>
                  <a:pt x="115" y="76"/>
                </a:lnTo>
                <a:lnTo>
                  <a:pt x="117" y="79"/>
                </a:lnTo>
                <a:lnTo>
                  <a:pt x="117" y="86"/>
                </a:lnTo>
                <a:lnTo>
                  <a:pt x="115" y="92"/>
                </a:lnTo>
                <a:lnTo>
                  <a:pt x="104" y="95"/>
                </a:lnTo>
                <a:lnTo>
                  <a:pt x="91" y="97"/>
                </a:lnTo>
                <a:lnTo>
                  <a:pt x="83" y="100"/>
                </a:lnTo>
                <a:lnTo>
                  <a:pt x="73" y="107"/>
                </a:lnTo>
                <a:lnTo>
                  <a:pt x="63" y="116"/>
                </a:lnTo>
                <a:lnTo>
                  <a:pt x="52" y="123"/>
                </a:lnTo>
                <a:lnTo>
                  <a:pt x="41" y="121"/>
                </a:lnTo>
                <a:lnTo>
                  <a:pt x="33" y="123"/>
                </a:lnTo>
                <a:lnTo>
                  <a:pt x="29" y="131"/>
                </a:lnTo>
                <a:lnTo>
                  <a:pt x="28" y="147"/>
                </a:lnTo>
                <a:lnTo>
                  <a:pt x="23" y="158"/>
                </a:lnTo>
                <a:lnTo>
                  <a:pt x="17" y="163"/>
                </a:lnTo>
                <a:lnTo>
                  <a:pt x="8" y="157"/>
                </a:lnTo>
                <a:lnTo>
                  <a:pt x="2" y="142"/>
                </a:lnTo>
                <a:lnTo>
                  <a:pt x="0" y="129"/>
                </a:lnTo>
                <a:lnTo>
                  <a:pt x="5" y="118"/>
                </a:lnTo>
                <a:lnTo>
                  <a:pt x="17" y="107"/>
                </a:lnTo>
                <a:lnTo>
                  <a:pt x="21" y="100"/>
                </a:lnTo>
                <a:lnTo>
                  <a:pt x="21" y="95"/>
                </a:lnTo>
                <a:lnTo>
                  <a:pt x="23" y="92"/>
                </a:lnTo>
                <a:lnTo>
                  <a:pt x="31" y="90"/>
                </a:lnTo>
                <a:lnTo>
                  <a:pt x="33" y="87"/>
                </a:lnTo>
                <a:lnTo>
                  <a:pt x="38" y="81"/>
                </a:lnTo>
                <a:lnTo>
                  <a:pt x="42" y="71"/>
                </a:lnTo>
                <a:lnTo>
                  <a:pt x="44" y="61"/>
                </a:lnTo>
                <a:lnTo>
                  <a:pt x="44" y="53"/>
                </a:lnTo>
                <a:lnTo>
                  <a:pt x="42" y="47"/>
                </a:lnTo>
                <a:lnTo>
                  <a:pt x="39" y="42"/>
                </a:lnTo>
                <a:lnTo>
                  <a:pt x="39" y="40"/>
                </a:lnTo>
                <a:close/>
              </a:path>
            </a:pathLst>
          </a:custGeom>
          <a:solidFill>
            <a:srgbClr val="3FF200"/>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NZ"/>
          </a:p>
        </xdr:txBody>
      </xdr:sp>
      <xdr:sp macro="" textlink="">
        <xdr:nvSpPr>
          <xdr:cNvPr id="8" name="Freeform 7"/>
          <xdr:cNvSpPr>
            <a:spLocks/>
          </xdr:cNvSpPr>
        </xdr:nvSpPr>
        <xdr:spPr bwMode="auto">
          <a:xfrm>
            <a:off x="1281113" y="2789238"/>
            <a:ext cx="2109788" cy="2324100"/>
          </a:xfrm>
          <a:custGeom>
            <a:avLst/>
            <a:gdLst/>
            <a:ahLst/>
            <a:cxnLst>
              <a:cxn ang="0">
                <a:pos x="197" y="980"/>
              </a:cxn>
              <a:cxn ang="0">
                <a:pos x="127" y="1046"/>
              </a:cxn>
              <a:cxn ang="0">
                <a:pos x="71" y="1127"/>
              </a:cxn>
              <a:cxn ang="0">
                <a:pos x="29" y="1207"/>
              </a:cxn>
              <a:cxn ang="0">
                <a:pos x="5" y="1295"/>
              </a:cxn>
              <a:cxn ang="0">
                <a:pos x="34" y="1350"/>
              </a:cxn>
              <a:cxn ang="0">
                <a:pos x="89" y="1388"/>
              </a:cxn>
              <a:cxn ang="0">
                <a:pos x="165" y="1364"/>
              </a:cxn>
              <a:cxn ang="0">
                <a:pos x="202" y="1364"/>
              </a:cxn>
              <a:cxn ang="0">
                <a:pos x="237" y="1403"/>
              </a:cxn>
              <a:cxn ang="0">
                <a:pos x="294" y="1400"/>
              </a:cxn>
              <a:cxn ang="0">
                <a:pos x="339" y="1446"/>
              </a:cxn>
              <a:cxn ang="0">
                <a:pos x="389" y="1445"/>
              </a:cxn>
              <a:cxn ang="0">
                <a:pos x="434" y="1464"/>
              </a:cxn>
              <a:cxn ang="0">
                <a:pos x="507" y="1450"/>
              </a:cxn>
              <a:cxn ang="0">
                <a:pos x="568" y="1413"/>
              </a:cxn>
              <a:cxn ang="0">
                <a:pos x="610" y="1353"/>
              </a:cxn>
              <a:cxn ang="0">
                <a:pos x="639" y="1283"/>
              </a:cxn>
              <a:cxn ang="0">
                <a:pos x="704" y="1277"/>
              </a:cxn>
              <a:cxn ang="0">
                <a:pos x="693" y="1227"/>
              </a:cxn>
              <a:cxn ang="0">
                <a:pos x="733" y="1135"/>
              </a:cxn>
              <a:cxn ang="0">
                <a:pos x="775" y="1027"/>
              </a:cxn>
              <a:cxn ang="0">
                <a:pos x="772" y="954"/>
              </a:cxn>
              <a:cxn ang="0">
                <a:pos x="814" y="878"/>
              </a:cxn>
              <a:cxn ang="0">
                <a:pos x="909" y="817"/>
              </a:cxn>
              <a:cxn ang="0">
                <a:pos x="940" y="773"/>
              </a:cxn>
              <a:cxn ang="0">
                <a:pos x="987" y="770"/>
              </a:cxn>
              <a:cxn ang="0">
                <a:pos x="1035" y="771"/>
              </a:cxn>
              <a:cxn ang="0">
                <a:pos x="1066" y="802"/>
              </a:cxn>
              <a:cxn ang="0">
                <a:pos x="1108" y="757"/>
              </a:cxn>
              <a:cxn ang="0">
                <a:pos x="1054" y="718"/>
              </a:cxn>
              <a:cxn ang="0">
                <a:pos x="1042" y="647"/>
              </a:cxn>
              <a:cxn ang="0">
                <a:pos x="1134" y="562"/>
              </a:cxn>
              <a:cxn ang="0">
                <a:pos x="1200" y="452"/>
              </a:cxn>
              <a:cxn ang="0">
                <a:pos x="1271" y="342"/>
              </a:cxn>
              <a:cxn ang="0">
                <a:pos x="1269" y="221"/>
              </a:cxn>
              <a:cxn ang="0">
                <a:pos x="1314" y="169"/>
              </a:cxn>
              <a:cxn ang="0">
                <a:pos x="1308" y="159"/>
              </a:cxn>
              <a:cxn ang="0">
                <a:pos x="1293" y="111"/>
              </a:cxn>
              <a:cxn ang="0">
                <a:pos x="1250" y="140"/>
              </a:cxn>
              <a:cxn ang="0">
                <a:pos x="1200" y="122"/>
              </a:cxn>
              <a:cxn ang="0">
                <a:pos x="1156" y="145"/>
              </a:cxn>
              <a:cxn ang="0">
                <a:pos x="1108" y="169"/>
              </a:cxn>
              <a:cxn ang="0">
                <a:pos x="1093" y="58"/>
              </a:cxn>
              <a:cxn ang="0">
                <a:pos x="1045" y="45"/>
              </a:cxn>
              <a:cxn ang="0">
                <a:pos x="1022" y="4"/>
              </a:cxn>
              <a:cxn ang="0">
                <a:pos x="956" y="40"/>
              </a:cxn>
              <a:cxn ang="0">
                <a:pos x="924" y="140"/>
              </a:cxn>
              <a:cxn ang="0">
                <a:pos x="904" y="227"/>
              </a:cxn>
              <a:cxn ang="0">
                <a:pos x="841" y="268"/>
              </a:cxn>
              <a:cxn ang="0">
                <a:pos x="801" y="292"/>
              </a:cxn>
              <a:cxn ang="0">
                <a:pos x="777" y="450"/>
              </a:cxn>
              <a:cxn ang="0">
                <a:pos x="731" y="510"/>
              </a:cxn>
              <a:cxn ang="0">
                <a:pos x="701" y="557"/>
              </a:cxn>
              <a:cxn ang="0">
                <a:pos x="630" y="608"/>
              </a:cxn>
              <a:cxn ang="0">
                <a:pos x="575" y="652"/>
              </a:cxn>
              <a:cxn ang="0">
                <a:pos x="528" y="679"/>
              </a:cxn>
              <a:cxn ang="0">
                <a:pos x="486" y="734"/>
              </a:cxn>
              <a:cxn ang="0">
                <a:pos x="408" y="780"/>
              </a:cxn>
              <a:cxn ang="0">
                <a:pos x="355" y="823"/>
              </a:cxn>
              <a:cxn ang="0">
                <a:pos x="263" y="872"/>
              </a:cxn>
            </a:cxnLst>
            <a:rect l="0" t="0" r="r" b="b"/>
            <a:pathLst>
              <a:path w="1329" h="1464">
                <a:moveTo>
                  <a:pt x="239" y="915"/>
                </a:moveTo>
                <a:lnTo>
                  <a:pt x="237" y="918"/>
                </a:lnTo>
                <a:lnTo>
                  <a:pt x="231" y="930"/>
                </a:lnTo>
                <a:lnTo>
                  <a:pt x="221" y="944"/>
                </a:lnTo>
                <a:lnTo>
                  <a:pt x="210" y="962"/>
                </a:lnTo>
                <a:lnTo>
                  <a:pt x="197" y="980"/>
                </a:lnTo>
                <a:lnTo>
                  <a:pt x="184" y="998"/>
                </a:lnTo>
                <a:lnTo>
                  <a:pt x="173" y="1012"/>
                </a:lnTo>
                <a:lnTo>
                  <a:pt x="163" y="1020"/>
                </a:lnTo>
                <a:lnTo>
                  <a:pt x="153" y="1027"/>
                </a:lnTo>
                <a:lnTo>
                  <a:pt x="140" y="1035"/>
                </a:lnTo>
                <a:lnTo>
                  <a:pt x="127" y="1046"/>
                </a:lnTo>
                <a:lnTo>
                  <a:pt x="115" y="1057"/>
                </a:lnTo>
                <a:lnTo>
                  <a:pt x="102" y="1070"/>
                </a:lnTo>
                <a:lnTo>
                  <a:pt x="90" y="1083"/>
                </a:lnTo>
                <a:lnTo>
                  <a:pt x="81" y="1098"/>
                </a:lnTo>
                <a:lnTo>
                  <a:pt x="76" y="1112"/>
                </a:lnTo>
                <a:lnTo>
                  <a:pt x="71" y="1127"/>
                </a:lnTo>
                <a:lnTo>
                  <a:pt x="64" y="1141"/>
                </a:lnTo>
                <a:lnTo>
                  <a:pt x="56" y="1156"/>
                </a:lnTo>
                <a:lnTo>
                  <a:pt x="48" y="1170"/>
                </a:lnTo>
                <a:lnTo>
                  <a:pt x="40" y="1183"/>
                </a:lnTo>
                <a:lnTo>
                  <a:pt x="34" y="1196"/>
                </a:lnTo>
                <a:lnTo>
                  <a:pt x="29" y="1207"/>
                </a:lnTo>
                <a:lnTo>
                  <a:pt x="27" y="1217"/>
                </a:lnTo>
                <a:lnTo>
                  <a:pt x="29" y="1235"/>
                </a:lnTo>
                <a:lnTo>
                  <a:pt x="31" y="1251"/>
                </a:lnTo>
                <a:lnTo>
                  <a:pt x="27" y="1266"/>
                </a:lnTo>
                <a:lnTo>
                  <a:pt x="18" y="1280"/>
                </a:lnTo>
                <a:lnTo>
                  <a:pt x="5" y="1295"/>
                </a:lnTo>
                <a:lnTo>
                  <a:pt x="0" y="1308"/>
                </a:lnTo>
                <a:lnTo>
                  <a:pt x="3" y="1317"/>
                </a:lnTo>
                <a:lnTo>
                  <a:pt x="18" y="1324"/>
                </a:lnTo>
                <a:lnTo>
                  <a:pt x="32" y="1329"/>
                </a:lnTo>
                <a:lnTo>
                  <a:pt x="35" y="1338"/>
                </a:lnTo>
                <a:lnTo>
                  <a:pt x="34" y="1350"/>
                </a:lnTo>
                <a:lnTo>
                  <a:pt x="32" y="1363"/>
                </a:lnTo>
                <a:lnTo>
                  <a:pt x="34" y="1375"/>
                </a:lnTo>
                <a:lnTo>
                  <a:pt x="42" y="1385"/>
                </a:lnTo>
                <a:lnTo>
                  <a:pt x="55" y="1390"/>
                </a:lnTo>
                <a:lnTo>
                  <a:pt x="76" y="1390"/>
                </a:lnTo>
                <a:lnTo>
                  <a:pt x="89" y="1388"/>
                </a:lnTo>
                <a:lnTo>
                  <a:pt x="103" y="1384"/>
                </a:lnTo>
                <a:lnTo>
                  <a:pt x="118" y="1380"/>
                </a:lnTo>
                <a:lnTo>
                  <a:pt x="131" y="1375"/>
                </a:lnTo>
                <a:lnTo>
                  <a:pt x="144" y="1372"/>
                </a:lnTo>
                <a:lnTo>
                  <a:pt x="155" y="1367"/>
                </a:lnTo>
                <a:lnTo>
                  <a:pt x="165" y="1364"/>
                </a:lnTo>
                <a:lnTo>
                  <a:pt x="171" y="1363"/>
                </a:lnTo>
                <a:lnTo>
                  <a:pt x="177" y="1361"/>
                </a:lnTo>
                <a:lnTo>
                  <a:pt x="182" y="1359"/>
                </a:lnTo>
                <a:lnTo>
                  <a:pt x="189" y="1361"/>
                </a:lnTo>
                <a:lnTo>
                  <a:pt x="195" y="1361"/>
                </a:lnTo>
                <a:lnTo>
                  <a:pt x="202" y="1364"/>
                </a:lnTo>
                <a:lnTo>
                  <a:pt x="208" y="1367"/>
                </a:lnTo>
                <a:lnTo>
                  <a:pt x="213" y="1374"/>
                </a:lnTo>
                <a:lnTo>
                  <a:pt x="219" y="1382"/>
                </a:lnTo>
                <a:lnTo>
                  <a:pt x="224" y="1390"/>
                </a:lnTo>
                <a:lnTo>
                  <a:pt x="231" y="1396"/>
                </a:lnTo>
                <a:lnTo>
                  <a:pt x="237" y="1403"/>
                </a:lnTo>
                <a:lnTo>
                  <a:pt x="244" y="1408"/>
                </a:lnTo>
                <a:lnTo>
                  <a:pt x="250" y="1409"/>
                </a:lnTo>
                <a:lnTo>
                  <a:pt x="258" y="1411"/>
                </a:lnTo>
                <a:lnTo>
                  <a:pt x="268" y="1409"/>
                </a:lnTo>
                <a:lnTo>
                  <a:pt x="278" y="1405"/>
                </a:lnTo>
                <a:lnTo>
                  <a:pt x="294" y="1400"/>
                </a:lnTo>
                <a:lnTo>
                  <a:pt x="303" y="1405"/>
                </a:lnTo>
                <a:lnTo>
                  <a:pt x="308" y="1414"/>
                </a:lnTo>
                <a:lnTo>
                  <a:pt x="312" y="1429"/>
                </a:lnTo>
                <a:lnTo>
                  <a:pt x="316" y="1440"/>
                </a:lnTo>
                <a:lnTo>
                  <a:pt x="326" y="1443"/>
                </a:lnTo>
                <a:lnTo>
                  <a:pt x="339" y="1446"/>
                </a:lnTo>
                <a:lnTo>
                  <a:pt x="355" y="1448"/>
                </a:lnTo>
                <a:lnTo>
                  <a:pt x="363" y="1448"/>
                </a:lnTo>
                <a:lnTo>
                  <a:pt x="371" y="1448"/>
                </a:lnTo>
                <a:lnTo>
                  <a:pt x="378" y="1446"/>
                </a:lnTo>
                <a:lnTo>
                  <a:pt x="384" y="1445"/>
                </a:lnTo>
                <a:lnTo>
                  <a:pt x="389" y="1445"/>
                </a:lnTo>
                <a:lnTo>
                  <a:pt x="394" y="1445"/>
                </a:lnTo>
                <a:lnTo>
                  <a:pt x="400" y="1448"/>
                </a:lnTo>
                <a:lnTo>
                  <a:pt x="407" y="1453"/>
                </a:lnTo>
                <a:lnTo>
                  <a:pt x="415" y="1459"/>
                </a:lnTo>
                <a:lnTo>
                  <a:pt x="425" y="1463"/>
                </a:lnTo>
                <a:lnTo>
                  <a:pt x="434" y="1464"/>
                </a:lnTo>
                <a:lnTo>
                  <a:pt x="446" y="1464"/>
                </a:lnTo>
                <a:lnTo>
                  <a:pt x="457" y="1463"/>
                </a:lnTo>
                <a:lnTo>
                  <a:pt x="468" y="1459"/>
                </a:lnTo>
                <a:lnTo>
                  <a:pt x="481" y="1456"/>
                </a:lnTo>
                <a:lnTo>
                  <a:pt x="494" y="1453"/>
                </a:lnTo>
                <a:lnTo>
                  <a:pt x="507" y="1450"/>
                </a:lnTo>
                <a:lnTo>
                  <a:pt x="520" y="1445"/>
                </a:lnTo>
                <a:lnTo>
                  <a:pt x="533" y="1440"/>
                </a:lnTo>
                <a:lnTo>
                  <a:pt x="544" y="1434"/>
                </a:lnTo>
                <a:lnTo>
                  <a:pt x="554" y="1429"/>
                </a:lnTo>
                <a:lnTo>
                  <a:pt x="562" y="1421"/>
                </a:lnTo>
                <a:lnTo>
                  <a:pt x="568" y="1413"/>
                </a:lnTo>
                <a:lnTo>
                  <a:pt x="572" y="1405"/>
                </a:lnTo>
                <a:lnTo>
                  <a:pt x="575" y="1390"/>
                </a:lnTo>
                <a:lnTo>
                  <a:pt x="578" y="1379"/>
                </a:lnTo>
                <a:lnTo>
                  <a:pt x="584" y="1371"/>
                </a:lnTo>
                <a:lnTo>
                  <a:pt x="596" y="1363"/>
                </a:lnTo>
                <a:lnTo>
                  <a:pt x="610" y="1353"/>
                </a:lnTo>
                <a:lnTo>
                  <a:pt x="622" y="1340"/>
                </a:lnTo>
                <a:lnTo>
                  <a:pt x="630" y="1327"/>
                </a:lnTo>
                <a:lnTo>
                  <a:pt x="633" y="1314"/>
                </a:lnTo>
                <a:lnTo>
                  <a:pt x="631" y="1303"/>
                </a:lnTo>
                <a:lnTo>
                  <a:pt x="633" y="1291"/>
                </a:lnTo>
                <a:lnTo>
                  <a:pt x="639" y="1283"/>
                </a:lnTo>
                <a:lnTo>
                  <a:pt x="657" y="1280"/>
                </a:lnTo>
                <a:lnTo>
                  <a:pt x="670" y="1280"/>
                </a:lnTo>
                <a:lnTo>
                  <a:pt x="680" y="1280"/>
                </a:lnTo>
                <a:lnTo>
                  <a:pt x="689" y="1280"/>
                </a:lnTo>
                <a:lnTo>
                  <a:pt x="699" y="1280"/>
                </a:lnTo>
                <a:lnTo>
                  <a:pt x="704" y="1277"/>
                </a:lnTo>
                <a:lnTo>
                  <a:pt x="709" y="1274"/>
                </a:lnTo>
                <a:lnTo>
                  <a:pt x="710" y="1269"/>
                </a:lnTo>
                <a:lnTo>
                  <a:pt x="710" y="1261"/>
                </a:lnTo>
                <a:lnTo>
                  <a:pt x="704" y="1246"/>
                </a:lnTo>
                <a:lnTo>
                  <a:pt x="698" y="1235"/>
                </a:lnTo>
                <a:lnTo>
                  <a:pt x="693" y="1227"/>
                </a:lnTo>
                <a:lnTo>
                  <a:pt x="696" y="1217"/>
                </a:lnTo>
                <a:lnTo>
                  <a:pt x="706" y="1206"/>
                </a:lnTo>
                <a:lnTo>
                  <a:pt x="719" y="1191"/>
                </a:lnTo>
                <a:lnTo>
                  <a:pt x="730" y="1175"/>
                </a:lnTo>
                <a:lnTo>
                  <a:pt x="735" y="1156"/>
                </a:lnTo>
                <a:lnTo>
                  <a:pt x="733" y="1135"/>
                </a:lnTo>
                <a:lnTo>
                  <a:pt x="733" y="1117"/>
                </a:lnTo>
                <a:lnTo>
                  <a:pt x="735" y="1101"/>
                </a:lnTo>
                <a:lnTo>
                  <a:pt x="744" y="1083"/>
                </a:lnTo>
                <a:lnTo>
                  <a:pt x="757" y="1064"/>
                </a:lnTo>
                <a:lnTo>
                  <a:pt x="767" y="1044"/>
                </a:lnTo>
                <a:lnTo>
                  <a:pt x="775" y="1027"/>
                </a:lnTo>
                <a:lnTo>
                  <a:pt x="783" y="1010"/>
                </a:lnTo>
                <a:lnTo>
                  <a:pt x="783" y="998"/>
                </a:lnTo>
                <a:lnTo>
                  <a:pt x="773" y="986"/>
                </a:lnTo>
                <a:lnTo>
                  <a:pt x="764" y="975"/>
                </a:lnTo>
                <a:lnTo>
                  <a:pt x="764" y="962"/>
                </a:lnTo>
                <a:lnTo>
                  <a:pt x="772" y="954"/>
                </a:lnTo>
                <a:lnTo>
                  <a:pt x="783" y="951"/>
                </a:lnTo>
                <a:lnTo>
                  <a:pt x="793" y="944"/>
                </a:lnTo>
                <a:lnTo>
                  <a:pt x="801" y="925"/>
                </a:lnTo>
                <a:lnTo>
                  <a:pt x="806" y="902"/>
                </a:lnTo>
                <a:lnTo>
                  <a:pt x="809" y="888"/>
                </a:lnTo>
                <a:lnTo>
                  <a:pt x="814" y="878"/>
                </a:lnTo>
                <a:lnTo>
                  <a:pt x="830" y="867"/>
                </a:lnTo>
                <a:lnTo>
                  <a:pt x="843" y="859"/>
                </a:lnTo>
                <a:lnTo>
                  <a:pt x="857" y="849"/>
                </a:lnTo>
                <a:lnTo>
                  <a:pt x="875" y="838"/>
                </a:lnTo>
                <a:lnTo>
                  <a:pt x="893" y="828"/>
                </a:lnTo>
                <a:lnTo>
                  <a:pt x="909" y="817"/>
                </a:lnTo>
                <a:lnTo>
                  <a:pt x="925" y="809"/>
                </a:lnTo>
                <a:lnTo>
                  <a:pt x="937" y="802"/>
                </a:lnTo>
                <a:lnTo>
                  <a:pt x="945" y="799"/>
                </a:lnTo>
                <a:lnTo>
                  <a:pt x="948" y="791"/>
                </a:lnTo>
                <a:lnTo>
                  <a:pt x="943" y="780"/>
                </a:lnTo>
                <a:lnTo>
                  <a:pt x="940" y="773"/>
                </a:lnTo>
                <a:lnTo>
                  <a:pt x="949" y="780"/>
                </a:lnTo>
                <a:lnTo>
                  <a:pt x="964" y="789"/>
                </a:lnTo>
                <a:lnTo>
                  <a:pt x="974" y="789"/>
                </a:lnTo>
                <a:lnTo>
                  <a:pt x="980" y="784"/>
                </a:lnTo>
                <a:lnTo>
                  <a:pt x="983" y="775"/>
                </a:lnTo>
                <a:lnTo>
                  <a:pt x="987" y="770"/>
                </a:lnTo>
                <a:lnTo>
                  <a:pt x="993" y="767"/>
                </a:lnTo>
                <a:lnTo>
                  <a:pt x="1000" y="763"/>
                </a:lnTo>
                <a:lnTo>
                  <a:pt x="1009" y="762"/>
                </a:lnTo>
                <a:lnTo>
                  <a:pt x="1017" y="763"/>
                </a:lnTo>
                <a:lnTo>
                  <a:pt x="1027" y="767"/>
                </a:lnTo>
                <a:lnTo>
                  <a:pt x="1035" y="771"/>
                </a:lnTo>
                <a:lnTo>
                  <a:pt x="1042" y="780"/>
                </a:lnTo>
                <a:lnTo>
                  <a:pt x="1046" y="788"/>
                </a:lnTo>
                <a:lnTo>
                  <a:pt x="1051" y="794"/>
                </a:lnTo>
                <a:lnTo>
                  <a:pt x="1056" y="799"/>
                </a:lnTo>
                <a:lnTo>
                  <a:pt x="1061" y="801"/>
                </a:lnTo>
                <a:lnTo>
                  <a:pt x="1066" y="802"/>
                </a:lnTo>
                <a:lnTo>
                  <a:pt x="1074" y="801"/>
                </a:lnTo>
                <a:lnTo>
                  <a:pt x="1082" y="799"/>
                </a:lnTo>
                <a:lnTo>
                  <a:pt x="1093" y="794"/>
                </a:lnTo>
                <a:lnTo>
                  <a:pt x="1111" y="783"/>
                </a:lnTo>
                <a:lnTo>
                  <a:pt x="1116" y="770"/>
                </a:lnTo>
                <a:lnTo>
                  <a:pt x="1108" y="757"/>
                </a:lnTo>
                <a:lnTo>
                  <a:pt x="1093" y="746"/>
                </a:lnTo>
                <a:lnTo>
                  <a:pt x="1085" y="741"/>
                </a:lnTo>
                <a:lnTo>
                  <a:pt x="1077" y="734"/>
                </a:lnTo>
                <a:lnTo>
                  <a:pt x="1069" y="729"/>
                </a:lnTo>
                <a:lnTo>
                  <a:pt x="1061" y="725"/>
                </a:lnTo>
                <a:lnTo>
                  <a:pt x="1054" y="718"/>
                </a:lnTo>
                <a:lnTo>
                  <a:pt x="1048" y="713"/>
                </a:lnTo>
                <a:lnTo>
                  <a:pt x="1045" y="709"/>
                </a:lnTo>
                <a:lnTo>
                  <a:pt x="1042" y="704"/>
                </a:lnTo>
                <a:lnTo>
                  <a:pt x="1038" y="689"/>
                </a:lnTo>
                <a:lnTo>
                  <a:pt x="1037" y="668"/>
                </a:lnTo>
                <a:lnTo>
                  <a:pt x="1042" y="647"/>
                </a:lnTo>
                <a:lnTo>
                  <a:pt x="1056" y="626"/>
                </a:lnTo>
                <a:lnTo>
                  <a:pt x="1067" y="616"/>
                </a:lnTo>
                <a:lnTo>
                  <a:pt x="1083" y="605"/>
                </a:lnTo>
                <a:lnTo>
                  <a:pt x="1100" y="592"/>
                </a:lnTo>
                <a:lnTo>
                  <a:pt x="1116" y="578"/>
                </a:lnTo>
                <a:lnTo>
                  <a:pt x="1134" y="562"/>
                </a:lnTo>
                <a:lnTo>
                  <a:pt x="1148" y="545"/>
                </a:lnTo>
                <a:lnTo>
                  <a:pt x="1161" y="528"/>
                </a:lnTo>
                <a:lnTo>
                  <a:pt x="1171" y="510"/>
                </a:lnTo>
                <a:lnTo>
                  <a:pt x="1182" y="482"/>
                </a:lnTo>
                <a:lnTo>
                  <a:pt x="1190" y="465"/>
                </a:lnTo>
                <a:lnTo>
                  <a:pt x="1200" y="452"/>
                </a:lnTo>
                <a:lnTo>
                  <a:pt x="1214" y="434"/>
                </a:lnTo>
                <a:lnTo>
                  <a:pt x="1229" y="413"/>
                </a:lnTo>
                <a:lnTo>
                  <a:pt x="1240" y="392"/>
                </a:lnTo>
                <a:lnTo>
                  <a:pt x="1248" y="373"/>
                </a:lnTo>
                <a:lnTo>
                  <a:pt x="1258" y="356"/>
                </a:lnTo>
                <a:lnTo>
                  <a:pt x="1271" y="342"/>
                </a:lnTo>
                <a:lnTo>
                  <a:pt x="1284" y="324"/>
                </a:lnTo>
                <a:lnTo>
                  <a:pt x="1293" y="303"/>
                </a:lnTo>
                <a:lnTo>
                  <a:pt x="1297" y="274"/>
                </a:lnTo>
                <a:lnTo>
                  <a:pt x="1289" y="248"/>
                </a:lnTo>
                <a:lnTo>
                  <a:pt x="1277" y="232"/>
                </a:lnTo>
                <a:lnTo>
                  <a:pt x="1269" y="221"/>
                </a:lnTo>
                <a:lnTo>
                  <a:pt x="1272" y="208"/>
                </a:lnTo>
                <a:lnTo>
                  <a:pt x="1279" y="200"/>
                </a:lnTo>
                <a:lnTo>
                  <a:pt x="1287" y="192"/>
                </a:lnTo>
                <a:lnTo>
                  <a:pt x="1297" y="184"/>
                </a:lnTo>
                <a:lnTo>
                  <a:pt x="1306" y="176"/>
                </a:lnTo>
                <a:lnTo>
                  <a:pt x="1314" y="169"/>
                </a:lnTo>
                <a:lnTo>
                  <a:pt x="1323" y="164"/>
                </a:lnTo>
                <a:lnTo>
                  <a:pt x="1327" y="161"/>
                </a:lnTo>
                <a:lnTo>
                  <a:pt x="1329" y="159"/>
                </a:lnTo>
                <a:lnTo>
                  <a:pt x="1326" y="159"/>
                </a:lnTo>
                <a:lnTo>
                  <a:pt x="1318" y="159"/>
                </a:lnTo>
                <a:lnTo>
                  <a:pt x="1308" y="159"/>
                </a:lnTo>
                <a:lnTo>
                  <a:pt x="1297" y="159"/>
                </a:lnTo>
                <a:lnTo>
                  <a:pt x="1300" y="155"/>
                </a:lnTo>
                <a:lnTo>
                  <a:pt x="1306" y="142"/>
                </a:lnTo>
                <a:lnTo>
                  <a:pt x="1310" y="127"/>
                </a:lnTo>
                <a:lnTo>
                  <a:pt x="1305" y="116"/>
                </a:lnTo>
                <a:lnTo>
                  <a:pt x="1293" y="111"/>
                </a:lnTo>
                <a:lnTo>
                  <a:pt x="1282" y="109"/>
                </a:lnTo>
                <a:lnTo>
                  <a:pt x="1271" y="114"/>
                </a:lnTo>
                <a:lnTo>
                  <a:pt x="1263" y="126"/>
                </a:lnTo>
                <a:lnTo>
                  <a:pt x="1256" y="137"/>
                </a:lnTo>
                <a:lnTo>
                  <a:pt x="1253" y="142"/>
                </a:lnTo>
                <a:lnTo>
                  <a:pt x="1250" y="140"/>
                </a:lnTo>
                <a:lnTo>
                  <a:pt x="1243" y="130"/>
                </a:lnTo>
                <a:lnTo>
                  <a:pt x="1235" y="117"/>
                </a:lnTo>
                <a:lnTo>
                  <a:pt x="1224" y="108"/>
                </a:lnTo>
                <a:lnTo>
                  <a:pt x="1213" y="108"/>
                </a:lnTo>
                <a:lnTo>
                  <a:pt x="1205" y="116"/>
                </a:lnTo>
                <a:lnTo>
                  <a:pt x="1200" y="122"/>
                </a:lnTo>
                <a:lnTo>
                  <a:pt x="1193" y="127"/>
                </a:lnTo>
                <a:lnTo>
                  <a:pt x="1187" y="132"/>
                </a:lnTo>
                <a:lnTo>
                  <a:pt x="1179" y="135"/>
                </a:lnTo>
                <a:lnTo>
                  <a:pt x="1169" y="138"/>
                </a:lnTo>
                <a:lnTo>
                  <a:pt x="1163" y="142"/>
                </a:lnTo>
                <a:lnTo>
                  <a:pt x="1156" y="145"/>
                </a:lnTo>
                <a:lnTo>
                  <a:pt x="1151" y="150"/>
                </a:lnTo>
                <a:lnTo>
                  <a:pt x="1146" y="161"/>
                </a:lnTo>
                <a:lnTo>
                  <a:pt x="1145" y="169"/>
                </a:lnTo>
                <a:lnTo>
                  <a:pt x="1138" y="174"/>
                </a:lnTo>
                <a:lnTo>
                  <a:pt x="1122" y="174"/>
                </a:lnTo>
                <a:lnTo>
                  <a:pt x="1108" y="169"/>
                </a:lnTo>
                <a:lnTo>
                  <a:pt x="1101" y="163"/>
                </a:lnTo>
                <a:lnTo>
                  <a:pt x="1101" y="151"/>
                </a:lnTo>
                <a:lnTo>
                  <a:pt x="1103" y="130"/>
                </a:lnTo>
                <a:lnTo>
                  <a:pt x="1103" y="103"/>
                </a:lnTo>
                <a:lnTo>
                  <a:pt x="1100" y="77"/>
                </a:lnTo>
                <a:lnTo>
                  <a:pt x="1093" y="58"/>
                </a:lnTo>
                <a:lnTo>
                  <a:pt x="1079" y="53"/>
                </a:lnTo>
                <a:lnTo>
                  <a:pt x="1067" y="59"/>
                </a:lnTo>
                <a:lnTo>
                  <a:pt x="1066" y="66"/>
                </a:lnTo>
                <a:lnTo>
                  <a:pt x="1064" y="67"/>
                </a:lnTo>
                <a:lnTo>
                  <a:pt x="1056" y="58"/>
                </a:lnTo>
                <a:lnTo>
                  <a:pt x="1045" y="45"/>
                </a:lnTo>
                <a:lnTo>
                  <a:pt x="1040" y="35"/>
                </a:lnTo>
                <a:lnTo>
                  <a:pt x="1037" y="25"/>
                </a:lnTo>
                <a:lnTo>
                  <a:pt x="1037" y="13"/>
                </a:lnTo>
                <a:lnTo>
                  <a:pt x="1035" y="3"/>
                </a:lnTo>
                <a:lnTo>
                  <a:pt x="1032" y="0"/>
                </a:lnTo>
                <a:lnTo>
                  <a:pt x="1022" y="4"/>
                </a:lnTo>
                <a:lnTo>
                  <a:pt x="1008" y="13"/>
                </a:lnTo>
                <a:lnTo>
                  <a:pt x="998" y="17"/>
                </a:lnTo>
                <a:lnTo>
                  <a:pt x="987" y="24"/>
                </a:lnTo>
                <a:lnTo>
                  <a:pt x="977" y="29"/>
                </a:lnTo>
                <a:lnTo>
                  <a:pt x="966" y="34"/>
                </a:lnTo>
                <a:lnTo>
                  <a:pt x="956" y="40"/>
                </a:lnTo>
                <a:lnTo>
                  <a:pt x="946" y="45"/>
                </a:lnTo>
                <a:lnTo>
                  <a:pt x="940" y="51"/>
                </a:lnTo>
                <a:lnTo>
                  <a:pt x="935" y="58"/>
                </a:lnTo>
                <a:lnTo>
                  <a:pt x="928" y="79"/>
                </a:lnTo>
                <a:lnTo>
                  <a:pt x="925" y="108"/>
                </a:lnTo>
                <a:lnTo>
                  <a:pt x="924" y="140"/>
                </a:lnTo>
                <a:lnTo>
                  <a:pt x="925" y="169"/>
                </a:lnTo>
                <a:lnTo>
                  <a:pt x="925" y="182"/>
                </a:lnTo>
                <a:lnTo>
                  <a:pt x="924" y="195"/>
                </a:lnTo>
                <a:lnTo>
                  <a:pt x="919" y="206"/>
                </a:lnTo>
                <a:lnTo>
                  <a:pt x="912" y="218"/>
                </a:lnTo>
                <a:lnTo>
                  <a:pt x="904" y="227"/>
                </a:lnTo>
                <a:lnTo>
                  <a:pt x="895" y="237"/>
                </a:lnTo>
                <a:lnTo>
                  <a:pt x="886" y="245"/>
                </a:lnTo>
                <a:lnTo>
                  <a:pt x="877" y="252"/>
                </a:lnTo>
                <a:lnTo>
                  <a:pt x="867" y="256"/>
                </a:lnTo>
                <a:lnTo>
                  <a:pt x="854" y="261"/>
                </a:lnTo>
                <a:lnTo>
                  <a:pt x="841" y="268"/>
                </a:lnTo>
                <a:lnTo>
                  <a:pt x="828" y="272"/>
                </a:lnTo>
                <a:lnTo>
                  <a:pt x="817" y="277"/>
                </a:lnTo>
                <a:lnTo>
                  <a:pt x="807" y="281"/>
                </a:lnTo>
                <a:lnTo>
                  <a:pt x="799" y="282"/>
                </a:lnTo>
                <a:lnTo>
                  <a:pt x="798" y="284"/>
                </a:lnTo>
                <a:lnTo>
                  <a:pt x="801" y="292"/>
                </a:lnTo>
                <a:lnTo>
                  <a:pt x="804" y="314"/>
                </a:lnTo>
                <a:lnTo>
                  <a:pt x="802" y="347"/>
                </a:lnTo>
                <a:lnTo>
                  <a:pt x="793" y="386"/>
                </a:lnTo>
                <a:lnTo>
                  <a:pt x="780" y="418"/>
                </a:lnTo>
                <a:lnTo>
                  <a:pt x="777" y="439"/>
                </a:lnTo>
                <a:lnTo>
                  <a:pt x="777" y="450"/>
                </a:lnTo>
                <a:lnTo>
                  <a:pt x="778" y="453"/>
                </a:lnTo>
                <a:lnTo>
                  <a:pt x="777" y="457"/>
                </a:lnTo>
                <a:lnTo>
                  <a:pt x="770" y="466"/>
                </a:lnTo>
                <a:lnTo>
                  <a:pt x="761" y="479"/>
                </a:lnTo>
                <a:lnTo>
                  <a:pt x="744" y="495"/>
                </a:lnTo>
                <a:lnTo>
                  <a:pt x="731" y="510"/>
                </a:lnTo>
                <a:lnTo>
                  <a:pt x="727" y="520"/>
                </a:lnTo>
                <a:lnTo>
                  <a:pt x="723" y="528"/>
                </a:lnTo>
                <a:lnTo>
                  <a:pt x="715" y="539"/>
                </a:lnTo>
                <a:lnTo>
                  <a:pt x="710" y="545"/>
                </a:lnTo>
                <a:lnTo>
                  <a:pt x="706" y="552"/>
                </a:lnTo>
                <a:lnTo>
                  <a:pt x="701" y="557"/>
                </a:lnTo>
                <a:lnTo>
                  <a:pt x="696" y="563"/>
                </a:lnTo>
                <a:lnTo>
                  <a:pt x="688" y="570"/>
                </a:lnTo>
                <a:lnTo>
                  <a:pt x="678" y="576"/>
                </a:lnTo>
                <a:lnTo>
                  <a:pt x="665" y="586"/>
                </a:lnTo>
                <a:lnTo>
                  <a:pt x="647" y="597"/>
                </a:lnTo>
                <a:lnTo>
                  <a:pt x="630" y="608"/>
                </a:lnTo>
                <a:lnTo>
                  <a:pt x="615" y="618"/>
                </a:lnTo>
                <a:lnTo>
                  <a:pt x="604" y="626"/>
                </a:lnTo>
                <a:lnTo>
                  <a:pt x="594" y="633"/>
                </a:lnTo>
                <a:lnTo>
                  <a:pt x="586" y="639"/>
                </a:lnTo>
                <a:lnTo>
                  <a:pt x="580" y="646"/>
                </a:lnTo>
                <a:lnTo>
                  <a:pt x="575" y="652"/>
                </a:lnTo>
                <a:lnTo>
                  <a:pt x="572" y="660"/>
                </a:lnTo>
                <a:lnTo>
                  <a:pt x="567" y="668"/>
                </a:lnTo>
                <a:lnTo>
                  <a:pt x="559" y="673"/>
                </a:lnTo>
                <a:lnTo>
                  <a:pt x="549" y="675"/>
                </a:lnTo>
                <a:lnTo>
                  <a:pt x="538" y="678"/>
                </a:lnTo>
                <a:lnTo>
                  <a:pt x="528" y="679"/>
                </a:lnTo>
                <a:lnTo>
                  <a:pt x="520" y="684"/>
                </a:lnTo>
                <a:lnTo>
                  <a:pt x="512" y="689"/>
                </a:lnTo>
                <a:lnTo>
                  <a:pt x="509" y="699"/>
                </a:lnTo>
                <a:lnTo>
                  <a:pt x="504" y="715"/>
                </a:lnTo>
                <a:lnTo>
                  <a:pt x="497" y="725"/>
                </a:lnTo>
                <a:lnTo>
                  <a:pt x="486" y="734"/>
                </a:lnTo>
                <a:lnTo>
                  <a:pt x="465" y="746"/>
                </a:lnTo>
                <a:lnTo>
                  <a:pt x="452" y="752"/>
                </a:lnTo>
                <a:lnTo>
                  <a:pt x="441" y="760"/>
                </a:lnTo>
                <a:lnTo>
                  <a:pt x="428" y="767"/>
                </a:lnTo>
                <a:lnTo>
                  <a:pt x="418" y="773"/>
                </a:lnTo>
                <a:lnTo>
                  <a:pt x="408" y="780"/>
                </a:lnTo>
                <a:lnTo>
                  <a:pt x="400" y="788"/>
                </a:lnTo>
                <a:lnTo>
                  <a:pt x="394" y="796"/>
                </a:lnTo>
                <a:lnTo>
                  <a:pt x="389" y="804"/>
                </a:lnTo>
                <a:lnTo>
                  <a:pt x="383" y="812"/>
                </a:lnTo>
                <a:lnTo>
                  <a:pt x="370" y="818"/>
                </a:lnTo>
                <a:lnTo>
                  <a:pt x="355" y="823"/>
                </a:lnTo>
                <a:lnTo>
                  <a:pt x="337" y="828"/>
                </a:lnTo>
                <a:lnTo>
                  <a:pt x="320" y="833"/>
                </a:lnTo>
                <a:lnTo>
                  <a:pt x="302" y="838"/>
                </a:lnTo>
                <a:lnTo>
                  <a:pt x="287" y="844"/>
                </a:lnTo>
                <a:lnTo>
                  <a:pt x="278" y="852"/>
                </a:lnTo>
                <a:lnTo>
                  <a:pt x="263" y="872"/>
                </a:lnTo>
                <a:lnTo>
                  <a:pt x="252" y="893"/>
                </a:lnTo>
                <a:lnTo>
                  <a:pt x="242" y="909"/>
                </a:lnTo>
                <a:lnTo>
                  <a:pt x="239" y="915"/>
                </a:lnTo>
                <a:close/>
              </a:path>
            </a:pathLst>
          </a:custGeom>
          <a:solidFill>
            <a:srgbClr val="3FF200"/>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NZ"/>
          </a:p>
        </xdr:txBody>
      </xdr:sp>
      <xdr:sp macro="" textlink="">
        <xdr:nvSpPr>
          <xdr:cNvPr id="9" name="Freeform 8"/>
          <xdr:cNvSpPr>
            <a:spLocks/>
          </xdr:cNvSpPr>
        </xdr:nvSpPr>
        <xdr:spPr bwMode="auto">
          <a:xfrm>
            <a:off x="3233738" y="1277938"/>
            <a:ext cx="1428750" cy="1912938"/>
          </a:xfrm>
          <a:custGeom>
            <a:avLst/>
            <a:gdLst/>
            <a:ahLst/>
            <a:cxnLst>
              <a:cxn ang="0">
                <a:pos x="207" y="808"/>
              </a:cxn>
              <a:cxn ang="0">
                <a:pos x="256" y="948"/>
              </a:cxn>
              <a:cxn ang="0">
                <a:pos x="197" y="1066"/>
              </a:cxn>
              <a:cxn ang="0">
                <a:pos x="152" y="1123"/>
              </a:cxn>
              <a:cxn ang="0">
                <a:pos x="186" y="1152"/>
              </a:cxn>
              <a:cxn ang="0">
                <a:pos x="223" y="1155"/>
              </a:cxn>
              <a:cxn ang="0">
                <a:pos x="259" y="1205"/>
              </a:cxn>
              <a:cxn ang="0">
                <a:pos x="332" y="1174"/>
              </a:cxn>
              <a:cxn ang="0">
                <a:pos x="403" y="1107"/>
              </a:cxn>
              <a:cxn ang="0">
                <a:pos x="446" y="1032"/>
              </a:cxn>
              <a:cxn ang="0">
                <a:pos x="511" y="950"/>
              </a:cxn>
              <a:cxn ang="0">
                <a:pos x="543" y="884"/>
              </a:cxn>
              <a:cxn ang="0">
                <a:pos x="588" y="779"/>
              </a:cxn>
              <a:cxn ang="0">
                <a:pos x="577" y="729"/>
              </a:cxn>
              <a:cxn ang="0">
                <a:pos x="601" y="653"/>
              </a:cxn>
              <a:cxn ang="0">
                <a:pos x="661" y="625"/>
              </a:cxn>
              <a:cxn ang="0">
                <a:pos x="730" y="622"/>
              </a:cxn>
              <a:cxn ang="0">
                <a:pos x="755" y="666"/>
              </a:cxn>
              <a:cxn ang="0">
                <a:pos x="771" y="627"/>
              </a:cxn>
              <a:cxn ang="0">
                <a:pos x="782" y="538"/>
              </a:cxn>
              <a:cxn ang="0">
                <a:pos x="826" y="506"/>
              </a:cxn>
              <a:cxn ang="0">
                <a:pos x="847" y="436"/>
              </a:cxn>
              <a:cxn ang="0">
                <a:pos x="873" y="367"/>
              </a:cxn>
              <a:cxn ang="0">
                <a:pos x="871" y="348"/>
              </a:cxn>
              <a:cxn ang="0">
                <a:pos x="900" y="301"/>
              </a:cxn>
              <a:cxn ang="0">
                <a:pos x="871" y="288"/>
              </a:cxn>
              <a:cxn ang="0">
                <a:pos x="822" y="269"/>
              </a:cxn>
              <a:cxn ang="0">
                <a:pos x="737" y="306"/>
              </a:cxn>
              <a:cxn ang="0">
                <a:pos x="705" y="349"/>
              </a:cxn>
              <a:cxn ang="0">
                <a:pos x="646" y="359"/>
              </a:cxn>
              <a:cxn ang="0">
                <a:pos x="522" y="310"/>
              </a:cxn>
              <a:cxn ang="0">
                <a:pos x="446" y="285"/>
              </a:cxn>
              <a:cxn ang="0">
                <a:pos x="412" y="223"/>
              </a:cxn>
              <a:cxn ang="0">
                <a:pos x="398" y="89"/>
              </a:cxn>
              <a:cxn ang="0">
                <a:pos x="372" y="52"/>
              </a:cxn>
              <a:cxn ang="0">
                <a:pos x="328" y="4"/>
              </a:cxn>
              <a:cxn ang="0">
                <a:pos x="317" y="25"/>
              </a:cxn>
              <a:cxn ang="0">
                <a:pos x="319" y="80"/>
              </a:cxn>
              <a:cxn ang="0">
                <a:pos x="320" y="167"/>
              </a:cxn>
              <a:cxn ang="0">
                <a:pos x="286" y="105"/>
              </a:cxn>
              <a:cxn ang="0">
                <a:pos x="209" y="88"/>
              </a:cxn>
              <a:cxn ang="0">
                <a:pos x="210" y="107"/>
              </a:cxn>
              <a:cxn ang="0">
                <a:pos x="214" y="139"/>
              </a:cxn>
              <a:cxn ang="0">
                <a:pos x="191" y="172"/>
              </a:cxn>
              <a:cxn ang="0">
                <a:pos x="149" y="133"/>
              </a:cxn>
              <a:cxn ang="0">
                <a:pos x="172" y="194"/>
              </a:cxn>
              <a:cxn ang="0">
                <a:pos x="191" y="251"/>
              </a:cxn>
              <a:cxn ang="0">
                <a:pos x="186" y="330"/>
              </a:cxn>
              <a:cxn ang="0">
                <a:pos x="206" y="367"/>
              </a:cxn>
              <a:cxn ang="0">
                <a:pos x="197" y="388"/>
              </a:cxn>
              <a:cxn ang="0">
                <a:pos x="170" y="425"/>
              </a:cxn>
              <a:cxn ang="0">
                <a:pos x="152" y="527"/>
              </a:cxn>
              <a:cxn ang="0">
                <a:pos x="109" y="574"/>
              </a:cxn>
              <a:cxn ang="0">
                <a:pos x="31" y="609"/>
              </a:cxn>
              <a:cxn ang="0">
                <a:pos x="30" y="708"/>
              </a:cxn>
              <a:cxn ang="0">
                <a:pos x="86" y="730"/>
              </a:cxn>
              <a:cxn ang="0">
                <a:pos x="131" y="774"/>
              </a:cxn>
            </a:cxnLst>
            <a:rect l="0" t="0" r="r" b="b"/>
            <a:pathLst>
              <a:path w="900" h="1205">
                <a:moveTo>
                  <a:pt x="155" y="785"/>
                </a:moveTo>
                <a:lnTo>
                  <a:pt x="159" y="787"/>
                </a:lnTo>
                <a:lnTo>
                  <a:pt x="167" y="790"/>
                </a:lnTo>
                <a:lnTo>
                  <a:pt x="178" y="795"/>
                </a:lnTo>
                <a:lnTo>
                  <a:pt x="193" y="800"/>
                </a:lnTo>
                <a:lnTo>
                  <a:pt x="207" y="808"/>
                </a:lnTo>
                <a:lnTo>
                  <a:pt x="222" y="816"/>
                </a:lnTo>
                <a:lnTo>
                  <a:pt x="231" y="826"/>
                </a:lnTo>
                <a:lnTo>
                  <a:pt x="239" y="835"/>
                </a:lnTo>
                <a:lnTo>
                  <a:pt x="249" y="863"/>
                </a:lnTo>
                <a:lnTo>
                  <a:pt x="257" y="903"/>
                </a:lnTo>
                <a:lnTo>
                  <a:pt x="256" y="948"/>
                </a:lnTo>
                <a:lnTo>
                  <a:pt x="239" y="992"/>
                </a:lnTo>
                <a:lnTo>
                  <a:pt x="228" y="1010"/>
                </a:lnTo>
                <a:lnTo>
                  <a:pt x="218" y="1026"/>
                </a:lnTo>
                <a:lnTo>
                  <a:pt x="210" y="1042"/>
                </a:lnTo>
                <a:lnTo>
                  <a:pt x="204" y="1055"/>
                </a:lnTo>
                <a:lnTo>
                  <a:pt x="197" y="1066"/>
                </a:lnTo>
                <a:lnTo>
                  <a:pt x="191" y="1076"/>
                </a:lnTo>
                <a:lnTo>
                  <a:pt x="186" y="1084"/>
                </a:lnTo>
                <a:lnTo>
                  <a:pt x="181" y="1090"/>
                </a:lnTo>
                <a:lnTo>
                  <a:pt x="170" y="1102"/>
                </a:lnTo>
                <a:lnTo>
                  <a:pt x="159" y="1111"/>
                </a:lnTo>
                <a:lnTo>
                  <a:pt x="152" y="1123"/>
                </a:lnTo>
                <a:lnTo>
                  <a:pt x="151" y="1134"/>
                </a:lnTo>
                <a:lnTo>
                  <a:pt x="155" y="1141"/>
                </a:lnTo>
                <a:lnTo>
                  <a:pt x="164" y="1144"/>
                </a:lnTo>
                <a:lnTo>
                  <a:pt x="173" y="1144"/>
                </a:lnTo>
                <a:lnTo>
                  <a:pt x="181" y="1147"/>
                </a:lnTo>
                <a:lnTo>
                  <a:pt x="186" y="1152"/>
                </a:lnTo>
                <a:lnTo>
                  <a:pt x="188" y="1157"/>
                </a:lnTo>
                <a:lnTo>
                  <a:pt x="189" y="1162"/>
                </a:lnTo>
                <a:lnTo>
                  <a:pt x="196" y="1165"/>
                </a:lnTo>
                <a:lnTo>
                  <a:pt x="206" y="1163"/>
                </a:lnTo>
                <a:lnTo>
                  <a:pt x="214" y="1158"/>
                </a:lnTo>
                <a:lnTo>
                  <a:pt x="223" y="1155"/>
                </a:lnTo>
                <a:lnTo>
                  <a:pt x="236" y="1162"/>
                </a:lnTo>
                <a:lnTo>
                  <a:pt x="246" y="1173"/>
                </a:lnTo>
                <a:lnTo>
                  <a:pt x="252" y="1181"/>
                </a:lnTo>
                <a:lnTo>
                  <a:pt x="254" y="1189"/>
                </a:lnTo>
                <a:lnTo>
                  <a:pt x="254" y="1199"/>
                </a:lnTo>
                <a:lnTo>
                  <a:pt x="259" y="1205"/>
                </a:lnTo>
                <a:lnTo>
                  <a:pt x="269" y="1205"/>
                </a:lnTo>
                <a:lnTo>
                  <a:pt x="283" y="1200"/>
                </a:lnTo>
                <a:lnTo>
                  <a:pt x="298" y="1195"/>
                </a:lnTo>
                <a:lnTo>
                  <a:pt x="306" y="1191"/>
                </a:lnTo>
                <a:lnTo>
                  <a:pt x="319" y="1184"/>
                </a:lnTo>
                <a:lnTo>
                  <a:pt x="332" y="1174"/>
                </a:lnTo>
                <a:lnTo>
                  <a:pt x="348" y="1163"/>
                </a:lnTo>
                <a:lnTo>
                  <a:pt x="362" y="1150"/>
                </a:lnTo>
                <a:lnTo>
                  <a:pt x="377" y="1137"/>
                </a:lnTo>
                <a:lnTo>
                  <a:pt x="388" y="1126"/>
                </a:lnTo>
                <a:lnTo>
                  <a:pt x="396" y="1116"/>
                </a:lnTo>
                <a:lnTo>
                  <a:pt x="403" y="1107"/>
                </a:lnTo>
                <a:lnTo>
                  <a:pt x="407" y="1095"/>
                </a:lnTo>
                <a:lnTo>
                  <a:pt x="414" y="1084"/>
                </a:lnTo>
                <a:lnTo>
                  <a:pt x="422" y="1071"/>
                </a:lnTo>
                <a:lnTo>
                  <a:pt x="428" y="1058"/>
                </a:lnTo>
                <a:lnTo>
                  <a:pt x="437" y="1045"/>
                </a:lnTo>
                <a:lnTo>
                  <a:pt x="446" y="1032"/>
                </a:lnTo>
                <a:lnTo>
                  <a:pt x="454" y="1018"/>
                </a:lnTo>
                <a:lnTo>
                  <a:pt x="467" y="994"/>
                </a:lnTo>
                <a:lnTo>
                  <a:pt x="475" y="974"/>
                </a:lnTo>
                <a:lnTo>
                  <a:pt x="483" y="961"/>
                </a:lnTo>
                <a:lnTo>
                  <a:pt x="496" y="955"/>
                </a:lnTo>
                <a:lnTo>
                  <a:pt x="511" y="950"/>
                </a:lnTo>
                <a:lnTo>
                  <a:pt x="519" y="940"/>
                </a:lnTo>
                <a:lnTo>
                  <a:pt x="522" y="929"/>
                </a:lnTo>
                <a:lnTo>
                  <a:pt x="524" y="918"/>
                </a:lnTo>
                <a:lnTo>
                  <a:pt x="529" y="906"/>
                </a:lnTo>
                <a:lnTo>
                  <a:pt x="535" y="895"/>
                </a:lnTo>
                <a:lnTo>
                  <a:pt x="543" y="884"/>
                </a:lnTo>
                <a:lnTo>
                  <a:pt x="553" y="874"/>
                </a:lnTo>
                <a:lnTo>
                  <a:pt x="561" y="863"/>
                </a:lnTo>
                <a:lnTo>
                  <a:pt x="571" y="842"/>
                </a:lnTo>
                <a:lnTo>
                  <a:pt x="577" y="818"/>
                </a:lnTo>
                <a:lnTo>
                  <a:pt x="583" y="795"/>
                </a:lnTo>
                <a:lnTo>
                  <a:pt x="588" y="779"/>
                </a:lnTo>
                <a:lnTo>
                  <a:pt x="595" y="769"/>
                </a:lnTo>
                <a:lnTo>
                  <a:pt x="596" y="763"/>
                </a:lnTo>
                <a:lnTo>
                  <a:pt x="592" y="755"/>
                </a:lnTo>
                <a:lnTo>
                  <a:pt x="585" y="747"/>
                </a:lnTo>
                <a:lnTo>
                  <a:pt x="580" y="740"/>
                </a:lnTo>
                <a:lnTo>
                  <a:pt x="577" y="729"/>
                </a:lnTo>
                <a:lnTo>
                  <a:pt x="577" y="713"/>
                </a:lnTo>
                <a:lnTo>
                  <a:pt x="577" y="695"/>
                </a:lnTo>
                <a:lnTo>
                  <a:pt x="579" y="684"/>
                </a:lnTo>
                <a:lnTo>
                  <a:pt x="585" y="672"/>
                </a:lnTo>
                <a:lnTo>
                  <a:pt x="595" y="659"/>
                </a:lnTo>
                <a:lnTo>
                  <a:pt x="601" y="653"/>
                </a:lnTo>
                <a:lnTo>
                  <a:pt x="609" y="646"/>
                </a:lnTo>
                <a:lnTo>
                  <a:pt x="617" y="640"/>
                </a:lnTo>
                <a:lnTo>
                  <a:pt x="625" y="635"/>
                </a:lnTo>
                <a:lnTo>
                  <a:pt x="635" y="630"/>
                </a:lnTo>
                <a:lnTo>
                  <a:pt x="646" y="627"/>
                </a:lnTo>
                <a:lnTo>
                  <a:pt x="661" y="625"/>
                </a:lnTo>
                <a:lnTo>
                  <a:pt x="676" y="624"/>
                </a:lnTo>
                <a:lnTo>
                  <a:pt x="690" y="622"/>
                </a:lnTo>
                <a:lnTo>
                  <a:pt x="703" y="621"/>
                </a:lnTo>
                <a:lnTo>
                  <a:pt x="714" y="621"/>
                </a:lnTo>
                <a:lnTo>
                  <a:pt x="722" y="621"/>
                </a:lnTo>
                <a:lnTo>
                  <a:pt x="730" y="622"/>
                </a:lnTo>
                <a:lnTo>
                  <a:pt x="735" y="625"/>
                </a:lnTo>
                <a:lnTo>
                  <a:pt x="739" y="630"/>
                </a:lnTo>
                <a:lnTo>
                  <a:pt x="742" y="638"/>
                </a:lnTo>
                <a:lnTo>
                  <a:pt x="747" y="654"/>
                </a:lnTo>
                <a:lnTo>
                  <a:pt x="750" y="663"/>
                </a:lnTo>
                <a:lnTo>
                  <a:pt x="755" y="666"/>
                </a:lnTo>
                <a:lnTo>
                  <a:pt x="761" y="663"/>
                </a:lnTo>
                <a:lnTo>
                  <a:pt x="766" y="658"/>
                </a:lnTo>
                <a:lnTo>
                  <a:pt x="769" y="653"/>
                </a:lnTo>
                <a:lnTo>
                  <a:pt x="771" y="648"/>
                </a:lnTo>
                <a:lnTo>
                  <a:pt x="771" y="638"/>
                </a:lnTo>
                <a:lnTo>
                  <a:pt x="771" y="627"/>
                </a:lnTo>
                <a:lnTo>
                  <a:pt x="769" y="612"/>
                </a:lnTo>
                <a:lnTo>
                  <a:pt x="766" y="596"/>
                </a:lnTo>
                <a:lnTo>
                  <a:pt x="764" y="577"/>
                </a:lnTo>
                <a:lnTo>
                  <a:pt x="764" y="559"/>
                </a:lnTo>
                <a:lnTo>
                  <a:pt x="771" y="546"/>
                </a:lnTo>
                <a:lnTo>
                  <a:pt x="782" y="538"/>
                </a:lnTo>
                <a:lnTo>
                  <a:pt x="795" y="533"/>
                </a:lnTo>
                <a:lnTo>
                  <a:pt x="805" y="532"/>
                </a:lnTo>
                <a:lnTo>
                  <a:pt x="811" y="527"/>
                </a:lnTo>
                <a:lnTo>
                  <a:pt x="816" y="520"/>
                </a:lnTo>
                <a:lnTo>
                  <a:pt x="819" y="512"/>
                </a:lnTo>
                <a:lnTo>
                  <a:pt x="826" y="506"/>
                </a:lnTo>
                <a:lnTo>
                  <a:pt x="834" y="503"/>
                </a:lnTo>
                <a:lnTo>
                  <a:pt x="840" y="501"/>
                </a:lnTo>
                <a:lnTo>
                  <a:pt x="843" y="495"/>
                </a:lnTo>
                <a:lnTo>
                  <a:pt x="843" y="480"/>
                </a:lnTo>
                <a:lnTo>
                  <a:pt x="845" y="459"/>
                </a:lnTo>
                <a:lnTo>
                  <a:pt x="847" y="436"/>
                </a:lnTo>
                <a:lnTo>
                  <a:pt x="850" y="417"/>
                </a:lnTo>
                <a:lnTo>
                  <a:pt x="855" y="403"/>
                </a:lnTo>
                <a:lnTo>
                  <a:pt x="861" y="390"/>
                </a:lnTo>
                <a:lnTo>
                  <a:pt x="866" y="378"/>
                </a:lnTo>
                <a:lnTo>
                  <a:pt x="871" y="369"/>
                </a:lnTo>
                <a:lnTo>
                  <a:pt x="873" y="367"/>
                </a:lnTo>
                <a:lnTo>
                  <a:pt x="873" y="365"/>
                </a:lnTo>
                <a:lnTo>
                  <a:pt x="873" y="364"/>
                </a:lnTo>
                <a:lnTo>
                  <a:pt x="873" y="362"/>
                </a:lnTo>
                <a:lnTo>
                  <a:pt x="871" y="359"/>
                </a:lnTo>
                <a:lnTo>
                  <a:pt x="871" y="354"/>
                </a:lnTo>
                <a:lnTo>
                  <a:pt x="871" y="348"/>
                </a:lnTo>
                <a:lnTo>
                  <a:pt x="877" y="338"/>
                </a:lnTo>
                <a:lnTo>
                  <a:pt x="885" y="327"/>
                </a:lnTo>
                <a:lnTo>
                  <a:pt x="892" y="317"/>
                </a:lnTo>
                <a:lnTo>
                  <a:pt x="897" y="309"/>
                </a:lnTo>
                <a:lnTo>
                  <a:pt x="900" y="302"/>
                </a:lnTo>
                <a:lnTo>
                  <a:pt x="900" y="301"/>
                </a:lnTo>
                <a:lnTo>
                  <a:pt x="898" y="298"/>
                </a:lnTo>
                <a:lnTo>
                  <a:pt x="895" y="296"/>
                </a:lnTo>
                <a:lnTo>
                  <a:pt x="894" y="294"/>
                </a:lnTo>
                <a:lnTo>
                  <a:pt x="884" y="291"/>
                </a:lnTo>
                <a:lnTo>
                  <a:pt x="877" y="290"/>
                </a:lnTo>
                <a:lnTo>
                  <a:pt x="871" y="288"/>
                </a:lnTo>
                <a:lnTo>
                  <a:pt x="864" y="283"/>
                </a:lnTo>
                <a:lnTo>
                  <a:pt x="860" y="280"/>
                </a:lnTo>
                <a:lnTo>
                  <a:pt x="853" y="275"/>
                </a:lnTo>
                <a:lnTo>
                  <a:pt x="845" y="272"/>
                </a:lnTo>
                <a:lnTo>
                  <a:pt x="835" y="269"/>
                </a:lnTo>
                <a:lnTo>
                  <a:pt x="822" y="269"/>
                </a:lnTo>
                <a:lnTo>
                  <a:pt x="808" y="270"/>
                </a:lnTo>
                <a:lnTo>
                  <a:pt x="792" y="273"/>
                </a:lnTo>
                <a:lnTo>
                  <a:pt x="776" y="280"/>
                </a:lnTo>
                <a:lnTo>
                  <a:pt x="759" y="288"/>
                </a:lnTo>
                <a:lnTo>
                  <a:pt x="747" y="298"/>
                </a:lnTo>
                <a:lnTo>
                  <a:pt x="737" y="306"/>
                </a:lnTo>
                <a:lnTo>
                  <a:pt x="729" y="315"/>
                </a:lnTo>
                <a:lnTo>
                  <a:pt x="722" y="323"/>
                </a:lnTo>
                <a:lnTo>
                  <a:pt x="718" y="331"/>
                </a:lnTo>
                <a:lnTo>
                  <a:pt x="713" y="340"/>
                </a:lnTo>
                <a:lnTo>
                  <a:pt x="709" y="344"/>
                </a:lnTo>
                <a:lnTo>
                  <a:pt x="705" y="349"/>
                </a:lnTo>
                <a:lnTo>
                  <a:pt x="700" y="352"/>
                </a:lnTo>
                <a:lnTo>
                  <a:pt x="693" y="356"/>
                </a:lnTo>
                <a:lnTo>
                  <a:pt x="685" y="359"/>
                </a:lnTo>
                <a:lnTo>
                  <a:pt x="674" y="361"/>
                </a:lnTo>
                <a:lnTo>
                  <a:pt x="661" y="361"/>
                </a:lnTo>
                <a:lnTo>
                  <a:pt x="646" y="359"/>
                </a:lnTo>
                <a:lnTo>
                  <a:pt x="629" y="356"/>
                </a:lnTo>
                <a:lnTo>
                  <a:pt x="608" y="349"/>
                </a:lnTo>
                <a:lnTo>
                  <a:pt x="587" y="341"/>
                </a:lnTo>
                <a:lnTo>
                  <a:pt x="564" y="331"/>
                </a:lnTo>
                <a:lnTo>
                  <a:pt x="543" y="320"/>
                </a:lnTo>
                <a:lnTo>
                  <a:pt x="522" y="310"/>
                </a:lnTo>
                <a:lnTo>
                  <a:pt x="504" y="301"/>
                </a:lnTo>
                <a:lnTo>
                  <a:pt x="488" y="294"/>
                </a:lnTo>
                <a:lnTo>
                  <a:pt x="475" y="291"/>
                </a:lnTo>
                <a:lnTo>
                  <a:pt x="466" y="290"/>
                </a:lnTo>
                <a:lnTo>
                  <a:pt x="456" y="288"/>
                </a:lnTo>
                <a:lnTo>
                  <a:pt x="446" y="285"/>
                </a:lnTo>
                <a:lnTo>
                  <a:pt x="438" y="281"/>
                </a:lnTo>
                <a:lnTo>
                  <a:pt x="432" y="277"/>
                </a:lnTo>
                <a:lnTo>
                  <a:pt x="425" y="270"/>
                </a:lnTo>
                <a:lnTo>
                  <a:pt x="420" y="260"/>
                </a:lnTo>
                <a:lnTo>
                  <a:pt x="417" y="249"/>
                </a:lnTo>
                <a:lnTo>
                  <a:pt x="412" y="223"/>
                </a:lnTo>
                <a:lnTo>
                  <a:pt x="409" y="197"/>
                </a:lnTo>
                <a:lnTo>
                  <a:pt x="406" y="175"/>
                </a:lnTo>
                <a:lnTo>
                  <a:pt x="404" y="157"/>
                </a:lnTo>
                <a:lnTo>
                  <a:pt x="404" y="136"/>
                </a:lnTo>
                <a:lnTo>
                  <a:pt x="401" y="110"/>
                </a:lnTo>
                <a:lnTo>
                  <a:pt x="398" y="89"/>
                </a:lnTo>
                <a:lnTo>
                  <a:pt x="393" y="80"/>
                </a:lnTo>
                <a:lnTo>
                  <a:pt x="386" y="75"/>
                </a:lnTo>
                <a:lnTo>
                  <a:pt x="380" y="65"/>
                </a:lnTo>
                <a:lnTo>
                  <a:pt x="375" y="57"/>
                </a:lnTo>
                <a:lnTo>
                  <a:pt x="374" y="52"/>
                </a:lnTo>
                <a:lnTo>
                  <a:pt x="372" y="52"/>
                </a:lnTo>
                <a:lnTo>
                  <a:pt x="365" y="49"/>
                </a:lnTo>
                <a:lnTo>
                  <a:pt x="361" y="44"/>
                </a:lnTo>
                <a:lnTo>
                  <a:pt x="356" y="38"/>
                </a:lnTo>
                <a:lnTo>
                  <a:pt x="349" y="26"/>
                </a:lnTo>
                <a:lnTo>
                  <a:pt x="340" y="13"/>
                </a:lnTo>
                <a:lnTo>
                  <a:pt x="328" y="4"/>
                </a:lnTo>
                <a:lnTo>
                  <a:pt x="319" y="0"/>
                </a:lnTo>
                <a:lnTo>
                  <a:pt x="312" y="0"/>
                </a:lnTo>
                <a:lnTo>
                  <a:pt x="309" y="0"/>
                </a:lnTo>
                <a:lnTo>
                  <a:pt x="309" y="4"/>
                </a:lnTo>
                <a:lnTo>
                  <a:pt x="312" y="12"/>
                </a:lnTo>
                <a:lnTo>
                  <a:pt x="317" y="25"/>
                </a:lnTo>
                <a:lnTo>
                  <a:pt x="320" y="39"/>
                </a:lnTo>
                <a:lnTo>
                  <a:pt x="323" y="52"/>
                </a:lnTo>
                <a:lnTo>
                  <a:pt x="328" y="62"/>
                </a:lnTo>
                <a:lnTo>
                  <a:pt x="330" y="67"/>
                </a:lnTo>
                <a:lnTo>
                  <a:pt x="325" y="71"/>
                </a:lnTo>
                <a:lnTo>
                  <a:pt x="319" y="80"/>
                </a:lnTo>
                <a:lnTo>
                  <a:pt x="319" y="92"/>
                </a:lnTo>
                <a:lnTo>
                  <a:pt x="325" y="109"/>
                </a:lnTo>
                <a:lnTo>
                  <a:pt x="330" y="126"/>
                </a:lnTo>
                <a:lnTo>
                  <a:pt x="333" y="143"/>
                </a:lnTo>
                <a:lnTo>
                  <a:pt x="328" y="157"/>
                </a:lnTo>
                <a:lnTo>
                  <a:pt x="320" y="167"/>
                </a:lnTo>
                <a:lnTo>
                  <a:pt x="314" y="170"/>
                </a:lnTo>
                <a:lnTo>
                  <a:pt x="307" y="165"/>
                </a:lnTo>
                <a:lnTo>
                  <a:pt x="301" y="147"/>
                </a:lnTo>
                <a:lnTo>
                  <a:pt x="294" y="126"/>
                </a:lnTo>
                <a:lnTo>
                  <a:pt x="293" y="113"/>
                </a:lnTo>
                <a:lnTo>
                  <a:pt x="286" y="105"/>
                </a:lnTo>
                <a:lnTo>
                  <a:pt x="270" y="99"/>
                </a:lnTo>
                <a:lnTo>
                  <a:pt x="257" y="96"/>
                </a:lnTo>
                <a:lnTo>
                  <a:pt x="244" y="92"/>
                </a:lnTo>
                <a:lnTo>
                  <a:pt x="231" y="91"/>
                </a:lnTo>
                <a:lnTo>
                  <a:pt x="220" y="89"/>
                </a:lnTo>
                <a:lnTo>
                  <a:pt x="209" y="88"/>
                </a:lnTo>
                <a:lnTo>
                  <a:pt x="201" y="86"/>
                </a:lnTo>
                <a:lnTo>
                  <a:pt x="194" y="86"/>
                </a:lnTo>
                <a:lnTo>
                  <a:pt x="193" y="86"/>
                </a:lnTo>
                <a:lnTo>
                  <a:pt x="196" y="89"/>
                </a:lnTo>
                <a:lnTo>
                  <a:pt x="202" y="97"/>
                </a:lnTo>
                <a:lnTo>
                  <a:pt x="210" y="107"/>
                </a:lnTo>
                <a:lnTo>
                  <a:pt x="220" y="120"/>
                </a:lnTo>
                <a:lnTo>
                  <a:pt x="228" y="128"/>
                </a:lnTo>
                <a:lnTo>
                  <a:pt x="230" y="133"/>
                </a:lnTo>
                <a:lnTo>
                  <a:pt x="228" y="136"/>
                </a:lnTo>
                <a:lnTo>
                  <a:pt x="220" y="138"/>
                </a:lnTo>
                <a:lnTo>
                  <a:pt x="214" y="139"/>
                </a:lnTo>
                <a:lnTo>
                  <a:pt x="210" y="143"/>
                </a:lnTo>
                <a:lnTo>
                  <a:pt x="209" y="146"/>
                </a:lnTo>
                <a:lnTo>
                  <a:pt x="206" y="154"/>
                </a:lnTo>
                <a:lnTo>
                  <a:pt x="201" y="162"/>
                </a:lnTo>
                <a:lnTo>
                  <a:pt x="196" y="170"/>
                </a:lnTo>
                <a:lnTo>
                  <a:pt x="191" y="172"/>
                </a:lnTo>
                <a:lnTo>
                  <a:pt x="185" y="165"/>
                </a:lnTo>
                <a:lnTo>
                  <a:pt x="178" y="152"/>
                </a:lnTo>
                <a:lnTo>
                  <a:pt x="172" y="141"/>
                </a:lnTo>
                <a:lnTo>
                  <a:pt x="164" y="131"/>
                </a:lnTo>
                <a:lnTo>
                  <a:pt x="155" y="130"/>
                </a:lnTo>
                <a:lnTo>
                  <a:pt x="149" y="133"/>
                </a:lnTo>
                <a:lnTo>
                  <a:pt x="146" y="139"/>
                </a:lnTo>
                <a:lnTo>
                  <a:pt x="146" y="147"/>
                </a:lnTo>
                <a:lnTo>
                  <a:pt x="151" y="157"/>
                </a:lnTo>
                <a:lnTo>
                  <a:pt x="157" y="168"/>
                </a:lnTo>
                <a:lnTo>
                  <a:pt x="165" y="181"/>
                </a:lnTo>
                <a:lnTo>
                  <a:pt x="172" y="194"/>
                </a:lnTo>
                <a:lnTo>
                  <a:pt x="178" y="206"/>
                </a:lnTo>
                <a:lnTo>
                  <a:pt x="181" y="215"/>
                </a:lnTo>
                <a:lnTo>
                  <a:pt x="185" y="222"/>
                </a:lnTo>
                <a:lnTo>
                  <a:pt x="185" y="230"/>
                </a:lnTo>
                <a:lnTo>
                  <a:pt x="186" y="239"/>
                </a:lnTo>
                <a:lnTo>
                  <a:pt x="191" y="251"/>
                </a:lnTo>
                <a:lnTo>
                  <a:pt x="196" y="264"/>
                </a:lnTo>
                <a:lnTo>
                  <a:pt x="199" y="277"/>
                </a:lnTo>
                <a:lnTo>
                  <a:pt x="196" y="288"/>
                </a:lnTo>
                <a:lnTo>
                  <a:pt x="191" y="299"/>
                </a:lnTo>
                <a:lnTo>
                  <a:pt x="188" y="314"/>
                </a:lnTo>
                <a:lnTo>
                  <a:pt x="186" y="330"/>
                </a:lnTo>
                <a:lnTo>
                  <a:pt x="186" y="344"/>
                </a:lnTo>
                <a:lnTo>
                  <a:pt x="186" y="356"/>
                </a:lnTo>
                <a:lnTo>
                  <a:pt x="186" y="364"/>
                </a:lnTo>
                <a:lnTo>
                  <a:pt x="189" y="367"/>
                </a:lnTo>
                <a:lnTo>
                  <a:pt x="196" y="369"/>
                </a:lnTo>
                <a:lnTo>
                  <a:pt x="206" y="367"/>
                </a:lnTo>
                <a:lnTo>
                  <a:pt x="212" y="365"/>
                </a:lnTo>
                <a:lnTo>
                  <a:pt x="217" y="369"/>
                </a:lnTo>
                <a:lnTo>
                  <a:pt x="217" y="377"/>
                </a:lnTo>
                <a:lnTo>
                  <a:pt x="214" y="386"/>
                </a:lnTo>
                <a:lnTo>
                  <a:pt x="206" y="388"/>
                </a:lnTo>
                <a:lnTo>
                  <a:pt x="197" y="388"/>
                </a:lnTo>
                <a:lnTo>
                  <a:pt x="189" y="386"/>
                </a:lnTo>
                <a:lnTo>
                  <a:pt x="183" y="390"/>
                </a:lnTo>
                <a:lnTo>
                  <a:pt x="178" y="398"/>
                </a:lnTo>
                <a:lnTo>
                  <a:pt x="173" y="407"/>
                </a:lnTo>
                <a:lnTo>
                  <a:pt x="172" y="417"/>
                </a:lnTo>
                <a:lnTo>
                  <a:pt x="170" y="425"/>
                </a:lnTo>
                <a:lnTo>
                  <a:pt x="165" y="435"/>
                </a:lnTo>
                <a:lnTo>
                  <a:pt x="160" y="446"/>
                </a:lnTo>
                <a:lnTo>
                  <a:pt x="159" y="461"/>
                </a:lnTo>
                <a:lnTo>
                  <a:pt x="157" y="482"/>
                </a:lnTo>
                <a:lnTo>
                  <a:pt x="155" y="504"/>
                </a:lnTo>
                <a:lnTo>
                  <a:pt x="152" y="527"/>
                </a:lnTo>
                <a:lnTo>
                  <a:pt x="147" y="546"/>
                </a:lnTo>
                <a:lnTo>
                  <a:pt x="143" y="558"/>
                </a:lnTo>
                <a:lnTo>
                  <a:pt x="136" y="564"/>
                </a:lnTo>
                <a:lnTo>
                  <a:pt x="128" y="567"/>
                </a:lnTo>
                <a:lnTo>
                  <a:pt x="117" y="570"/>
                </a:lnTo>
                <a:lnTo>
                  <a:pt x="109" y="574"/>
                </a:lnTo>
                <a:lnTo>
                  <a:pt x="97" y="577"/>
                </a:lnTo>
                <a:lnTo>
                  <a:pt x="84" y="580"/>
                </a:lnTo>
                <a:lnTo>
                  <a:pt x="72" y="585"/>
                </a:lnTo>
                <a:lnTo>
                  <a:pt x="57" y="591"/>
                </a:lnTo>
                <a:lnTo>
                  <a:pt x="44" y="600"/>
                </a:lnTo>
                <a:lnTo>
                  <a:pt x="31" y="609"/>
                </a:lnTo>
                <a:lnTo>
                  <a:pt x="21" y="621"/>
                </a:lnTo>
                <a:lnTo>
                  <a:pt x="7" y="643"/>
                </a:lnTo>
                <a:lnTo>
                  <a:pt x="0" y="664"/>
                </a:lnTo>
                <a:lnTo>
                  <a:pt x="4" y="682"/>
                </a:lnTo>
                <a:lnTo>
                  <a:pt x="18" y="700"/>
                </a:lnTo>
                <a:lnTo>
                  <a:pt x="30" y="708"/>
                </a:lnTo>
                <a:lnTo>
                  <a:pt x="39" y="713"/>
                </a:lnTo>
                <a:lnTo>
                  <a:pt x="51" y="717"/>
                </a:lnTo>
                <a:lnTo>
                  <a:pt x="60" y="721"/>
                </a:lnTo>
                <a:lnTo>
                  <a:pt x="70" y="722"/>
                </a:lnTo>
                <a:lnTo>
                  <a:pt x="80" y="726"/>
                </a:lnTo>
                <a:lnTo>
                  <a:pt x="86" y="730"/>
                </a:lnTo>
                <a:lnTo>
                  <a:pt x="93" y="737"/>
                </a:lnTo>
                <a:lnTo>
                  <a:pt x="97" y="743"/>
                </a:lnTo>
                <a:lnTo>
                  <a:pt x="105" y="751"/>
                </a:lnTo>
                <a:lnTo>
                  <a:pt x="114" y="759"/>
                </a:lnTo>
                <a:lnTo>
                  <a:pt x="122" y="766"/>
                </a:lnTo>
                <a:lnTo>
                  <a:pt x="131" y="774"/>
                </a:lnTo>
                <a:lnTo>
                  <a:pt x="139" y="779"/>
                </a:lnTo>
                <a:lnTo>
                  <a:pt x="147" y="784"/>
                </a:lnTo>
                <a:lnTo>
                  <a:pt x="155" y="785"/>
                </a:lnTo>
                <a:close/>
              </a:path>
            </a:pathLst>
          </a:custGeom>
          <a:solidFill>
            <a:srgbClr val="3FF200"/>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NZ"/>
          </a:p>
        </xdr:txBody>
      </xdr:sp>
      <xdr:sp macro="" textlink="">
        <xdr:nvSpPr>
          <xdr:cNvPr id="10" name="Freeform 9"/>
          <xdr:cNvSpPr>
            <a:spLocks/>
          </xdr:cNvSpPr>
        </xdr:nvSpPr>
        <xdr:spPr bwMode="auto">
          <a:xfrm>
            <a:off x="2898776" y="476250"/>
            <a:ext cx="671513" cy="987425"/>
          </a:xfrm>
          <a:custGeom>
            <a:avLst/>
            <a:gdLst/>
            <a:ahLst/>
            <a:cxnLst>
              <a:cxn ang="0">
                <a:pos x="383" y="594"/>
              </a:cxn>
              <a:cxn ang="0">
                <a:pos x="363" y="620"/>
              </a:cxn>
              <a:cxn ang="0">
                <a:pos x="352" y="610"/>
              </a:cxn>
              <a:cxn ang="0">
                <a:pos x="334" y="568"/>
              </a:cxn>
              <a:cxn ang="0">
                <a:pos x="308" y="518"/>
              </a:cxn>
              <a:cxn ang="0">
                <a:pos x="342" y="526"/>
              </a:cxn>
              <a:cxn ang="0">
                <a:pos x="344" y="501"/>
              </a:cxn>
              <a:cxn ang="0">
                <a:pos x="310" y="449"/>
              </a:cxn>
              <a:cxn ang="0">
                <a:pos x="278" y="430"/>
              </a:cxn>
              <a:cxn ang="0">
                <a:pos x="300" y="462"/>
              </a:cxn>
              <a:cxn ang="0">
                <a:pos x="281" y="475"/>
              </a:cxn>
              <a:cxn ang="0">
                <a:pos x="260" y="475"/>
              </a:cxn>
              <a:cxn ang="0">
                <a:pos x="255" y="434"/>
              </a:cxn>
              <a:cxn ang="0">
                <a:pos x="220" y="383"/>
              </a:cxn>
              <a:cxn ang="0">
                <a:pos x="194" y="341"/>
              </a:cxn>
              <a:cxn ang="0">
                <a:pos x="153" y="294"/>
              </a:cxn>
              <a:cxn ang="0">
                <a:pos x="152" y="252"/>
              </a:cxn>
              <a:cxn ang="0">
                <a:pos x="194" y="237"/>
              </a:cxn>
              <a:cxn ang="0">
                <a:pos x="176" y="212"/>
              </a:cxn>
              <a:cxn ang="0">
                <a:pos x="144" y="237"/>
              </a:cxn>
              <a:cxn ang="0">
                <a:pos x="134" y="265"/>
              </a:cxn>
              <a:cxn ang="0">
                <a:pos x="124" y="245"/>
              </a:cxn>
              <a:cxn ang="0">
                <a:pos x="90" y="210"/>
              </a:cxn>
              <a:cxn ang="0">
                <a:pos x="94" y="181"/>
              </a:cxn>
              <a:cxn ang="0">
                <a:pos x="105" y="147"/>
              </a:cxn>
              <a:cxn ang="0">
                <a:pos x="77" y="119"/>
              </a:cxn>
              <a:cxn ang="0">
                <a:pos x="58" y="79"/>
              </a:cxn>
              <a:cxn ang="0">
                <a:pos x="40" y="53"/>
              </a:cxn>
              <a:cxn ang="0">
                <a:pos x="0" y="16"/>
              </a:cxn>
              <a:cxn ang="0">
                <a:pos x="35" y="3"/>
              </a:cxn>
              <a:cxn ang="0">
                <a:pos x="52" y="0"/>
              </a:cxn>
              <a:cxn ang="0">
                <a:pos x="66" y="11"/>
              </a:cxn>
              <a:cxn ang="0">
                <a:pos x="68" y="52"/>
              </a:cxn>
              <a:cxn ang="0">
                <a:pos x="95" y="78"/>
              </a:cxn>
              <a:cxn ang="0">
                <a:pos x="106" y="108"/>
              </a:cxn>
              <a:cxn ang="0">
                <a:pos x="129" y="118"/>
              </a:cxn>
              <a:cxn ang="0">
                <a:pos x="140" y="102"/>
              </a:cxn>
              <a:cxn ang="0">
                <a:pos x="161" y="107"/>
              </a:cxn>
              <a:cxn ang="0">
                <a:pos x="147" y="121"/>
              </a:cxn>
              <a:cxn ang="0">
                <a:pos x="165" y="140"/>
              </a:cxn>
              <a:cxn ang="0">
                <a:pos x="187" y="129"/>
              </a:cxn>
              <a:cxn ang="0">
                <a:pos x="228" y="140"/>
              </a:cxn>
              <a:cxn ang="0">
                <a:pos x="247" y="153"/>
              </a:cxn>
              <a:cxn ang="0">
                <a:pos x="274" y="173"/>
              </a:cxn>
              <a:cxn ang="0">
                <a:pos x="270" y="181"/>
              </a:cxn>
              <a:cxn ang="0">
                <a:pos x="313" y="205"/>
              </a:cxn>
              <a:cxn ang="0">
                <a:pos x="349" y="260"/>
              </a:cxn>
              <a:cxn ang="0">
                <a:pos x="357" y="296"/>
              </a:cxn>
              <a:cxn ang="0">
                <a:pos x="350" y="300"/>
              </a:cxn>
              <a:cxn ang="0">
                <a:pos x="358" y="317"/>
              </a:cxn>
              <a:cxn ang="0">
                <a:pos x="378" y="341"/>
              </a:cxn>
              <a:cxn ang="0">
                <a:pos x="360" y="347"/>
              </a:cxn>
              <a:cxn ang="0">
                <a:pos x="358" y="379"/>
              </a:cxn>
              <a:cxn ang="0">
                <a:pos x="381" y="417"/>
              </a:cxn>
              <a:cxn ang="0">
                <a:pos x="399" y="447"/>
              </a:cxn>
              <a:cxn ang="0">
                <a:pos x="417" y="452"/>
              </a:cxn>
              <a:cxn ang="0">
                <a:pos x="413" y="472"/>
              </a:cxn>
              <a:cxn ang="0">
                <a:pos x="400" y="486"/>
              </a:cxn>
              <a:cxn ang="0">
                <a:pos x="402" y="538"/>
              </a:cxn>
              <a:cxn ang="0">
                <a:pos x="423" y="573"/>
              </a:cxn>
              <a:cxn ang="0">
                <a:pos x="394" y="562"/>
              </a:cxn>
              <a:cxn ang="0">
                <a:pos x="375" y="568"/>
              </a:cxn>
            </a:cxnLst>
            <a:rect l="0" t="0" r="r" b="b"/>
            <a:pathLst>
              <a:path w="423" h="622">
                <a:moveTo>
                  <a:pt x="376" y="575"/>
                </a:moveTo>
                <a:lnTo>
                  <a:pt x="378" y="578"/>
                </a:lnTo>
                <a:lnTo>
                  <a:pt x="381" y="585"/>
                </a:lnTo>
                <a:lnTo>
                  <a:pt x="383" y="594"/>
                </a:lnTo>
                <a:lnTo>
                  <a:pt x="379" y="604"/>
                </a:lnTo>
                <a:lnTo>
                  <a:pt x="373" y="612"/>
                </a:lnTo>
                <a:lnTo>
                  <a:pt x="368" y="617"/>
                </a:lnTo>
                <a:lnTo>
                  <a:pt x="363" y="620"/>
                </a:lnTo>
                <a:lnTo>
                  <a:pt x="358" y="622"/>
                </a:lnTo>
                <a:lnTo>
                  <a:pt x="354" y="620"/>
                </a:lnTo>
                <a:lnTo>
                  <a:pt x="354" y="617"/>
                </a:lnTo>
                <a:lnTo>
                  <a:pt x="352" y="610"/>
                </a:lnTo>
                <a:lnTo>
                  <a:pt x="346" y="597"/>
                </a:lnTo>
                <a:lnTo>
                  <a:pt x="339" y="585"/>
                </a:lnTo>
                <a:lnTo>
                  <a:pt x="337" y="575"/>
                </a:lnTo>
                <a:lnTo>
                  <a:pt x="334" y="568"/>
                </a:lnTo>
                <a:lnTo>
                  <a:pt x="328" y="557"/>
                </a:lnTo>
                <a:lnTo>
                  <a:pt x="318" y="543"/>
                </a:lnTo>
                <a:lnTo>
                  <a:pt x="312" y="528"/>
                </a:lnTo>
                <a:lnTo>
                  <a:pt x="308" y="518"/>
                </a:lnTo>
                <a:lnTo>
                  <a:pt x="315" y="514"/>
                </a:lnTo>
                <a:lnTo>
                  <a:pt x="326" y="517"/>
                </a:lnTo>
                <a:lnTo>
                  <a:pt x="336" y="523"/>
                </a:lnTo>
                <a:lnTo>
                  <a:pt x="342" y="526"/>
                </a:lnTo>
                <a:lnTo>
                  <a:pt x="346" y="523"/>
                </a:lnTo>
                <a:lnTo>
                  <a:pt x="347" y="515"/>
                </a:lnTo>
                <a:lnTo>
                  <a:pt x="349" y="509"/>
                </a:lnTo>
                <a:lnTo>
                  <a:pt x="344" y="501"/>
                </a:lnTo>
                <a:lnTo>
                  <a:pt x="336" y="489"/>
                </a:lnTo>
                <a:lnTo>
                  <a:pt x="326" y="476"/>
                </a:lnTo>
                <a:lnTo>
                  <a:pt x="318" y="463"/>
                </a:lnTo>
                <a:lnTo>
                  <a:pt x="310" y="449"/>
                </a:lnTo>
                <a:lnTo>
                  <a:pt x="304" y="438"/>
                </a:lnTo>
                <a:lnTo>
                  <a:pt x="294" y="430"/>
                </a:lnTo>
                <a:lnTo>
                  <a:pt x="284" y="426"/>
                </a:lnTo>
                <a:lnTo>
                  <a:pt x="278" y="430"/>
                </a:lnTo>
                <a:lnTo>
                  <a:pt x="278" y="441"/>
                </a:lnTo>
                <a:lnTo>
                  <a:pt x="286" y="451"/>
                </a:lnTo>
                <a:lnTo>
                  <a:pt x="294" y="457"/>
                </a:lnTo>
                <a:lnTo>
                  <a:pt x="300" y="462"/>
                </a:lnTo>
                <a:lnTo>
                  <a:pt x="300" y="468"/>
                </a:lnTo>
                <a:lnTo>
                  <a:pt x="295" y="475"/>
                </a:lnTo>
                <a:lnTo>
                  <a:pt x="289" y="475"/>
                </a:lnTo>
                <a:lnTo>
                  <a:pt x="281" y="475"/>
                </a:lnTo>
                <a:lnTo>
                  <a:pt x="274" y="478"/>
                </a:lnTo>
                <a:lnTo>
                  <a:pt x="268" y="480"/>
                </a:lnTo>
                <a:lnTo>
                  <a:pt x="263" y="480"/>
                </a:lnTo>
                <a:lnTo>
                  <a:pt x="260" y="475"/>
                </a:lnTo>
                <a:lnTo>
                  <a:pt x="260" y="465"/>
                </a:lnTo>
                <a:lnTo>
                  <a:pt x="262" y="455"/>
                </a:lnTo>
                <a:lnTo>
                  <a:pt x="260" y="446"/>
                </a:lnTo>
                <a:lnTo>
                  <a:pt x="255" y="434"/>
                </a:lnTo>
                <a:lnTo>
                  <a:pt x="247" y="421"/>
                </a:lnTo>
                <a:lnTo>
                  <a:pt x="239" y="409"/>
                </a:lnTo>
                <a:lnTo>
                  <a:pt x="229" y="396"/>
                </a:lnTo>
                <a:lnTo>
                  <a:pt x="220" y="383"/>
                </a:lnTo>
                <a:lnTo>
                  <a:pt x="208" y="370"/>
                </a:lnTo>
                <a:lnTo>
                  <a:pt x="200" y="358"/>
                </a:lnTo>
                <a:lnTo>
                  <a:pt x="199" y="350"/>
                </a:lnTo>
                <a:lnTo>
                  <a:pt x="194" y="341"/>
                </a:lnTo>
                <a:lnTo>
                  <a:pt x="182" y="329"/>
                </a:lnTo>
                <a:lnTo>
                  <a:pt x="169" y="317"/>
                </a:lnTo>
                <a:lnTo>
                  <a:pt x="160" y="305"/>
                </a:lnTo>
                <a:lnTo>
                  <a:pt x="153" y="294"/>
                </a:lnTo>
                <a:lnTo>
                  <a:pt x="152" y="281"/>
                </a:lnTo>
                <a:lnTo>
                  <a:pt x="150" y="270"/>
                </a:lnTo>
                <a:lnTo>
                  <a:pt x="148" y="260"/>
                </a:lnTo>
                <a:lnTo>
                  <a:pt x="152" y="252"/>
                </a:lnTo>
                <a:lnTo>
                  <a:pt x="161" y="247"/>
                </a:lnTo>
                <a:lnTo>
                  <a:pt x="176" y="244"/>
                </a:lnTo>
                <a:lnTo>
                  <a:pt x="187" y="241"/>
                </a:lnTo>
                <a:lnTo>
                  <a:pt x="194" y="237"/>
                </a:lnTo>
                <a:lnTo>
                  <a:pt x="195" y="229"/>
                </a:lnTo>
                <a:lnTo>
                  <a:pt x="190" y="218"/>
                </a:lnTo>
                <a:lnTo>
                  <a:pt x="184" y="212"/>
                </a:lnTo>
                <a:lnTo>
                  <a:pt x="176" y="212"/>
                </a:lnTo>
                <a:lnTo>
                  <a:pt x="168" y="220"/>
                </a:lnTo>
                <a:lnTo>
                  <a:pt x="160" y="229"/>
                </a:lnTo>
                <a:lnTo>
                  <a:pt x="150" y="234"/>
                </a:lnTo>
                <a:lnTo>
                  <a:pt x="144" y="237"/>
                </a:lnTo>
                <a:lnTo>
                  <a:pt x="140" y="244"/>
                </a:lnTo>
                <a:lnTo>
                  <a:pt x="140" y="254"/>
                </a:lnTo>
                <a:lnTo>
                  <a:pt x="137" y="260"/>
                </a:lnTo>
                <a:lnTo>
                  <a:pt x="134" y="265"/>
                </a:lnTo>
                <a:lnTo>
                  <a:pt x="127" y="263"/>
                </a:lnTo>
                <a:lnTo>
                  <a:pt x="124" y="258"/>
                </a:lnTo>
                <a:lnTo>
                  <a:pt x="126" y="252"/>
                </a:lnTo>
                <a:lnTo>
                  <a:pt x="124" y="245"/>
                </a:lnTo>
                <a:lnTo>
                  <a:pt x="118" y="237"/>
                </a:lnTo>
                <a:lnTo>
                  <a:pt x="108" y="229"/>
                </a:lnTo>
                <a:lnTo>
                  <a:pt x="98" y="220"/>
                </a:lnTo>
                <a:lnTo>
                  <a:pt x="90" y="210"/>
                </a:lnTo>
                <a:lnTo>
                  <a:pt x="85" y="199"/>
                </a:lnTo>
                <a:lnTo>
                  <a:pt x="84" y="189"/>
                </a:lnTo>
                <a:lnTo>
                  <a:pt x="87" y="184"/>
                </a:lnTo>
                <a:lnTo>
                  <a:pt x="94" y="181"/>
                </a:lnTo>
                <a:lnTo>
                  <a:pt x="97" y="176"/>
                </a:lnTo>
                <a:lnTo>
                  <a:pt x="100" y="168"/>
                </a:lnTo>
                <a:lnTo>
                  <a:pt x="105" y="158"/>
                </a:lnTo>
                <a:lnTo>
                  <a:pt x="105" y="147"/>
                </a:lnTo>
                <a:lnTo>
                  <a:pt x="97" y="137"/>
                </a:lnTo>
                <a:lnTo>
                  <a:pt x="87" y="131"/>
                </a:lnTo>
                <a:lnTo>
                  <a:pt x="82" y="126"/>
                </a:lnTo>
                <a:lnTo>
                  <a:pt x="77" y="119"/>
                </a:lnTo>
                <a:lnTo>
                  <a:pt x="73" y="107"/>
                </a:lnTo>
                <a:lnTo>
                  <a:pt x="68" y="92"/>
                </a:lnTo>
                <a:lnTo>
                  <a:pt x="63" y="82"/>
                </a:lnTo>
                <a:lnTo>
                  <a:pt x="58" y="79"/>
                </a:lnTo>
                <a:lnTo>
                  <a:pt x="48" y="76"/>
                </a:lnTo>
                <a:lnTo>
                  <a:pt x="42" y="71"/>
                </a:lnTo>
                <a:lnTo>
                  <a:pt x="42" y="63"/>
                </a:lnTo>
                <a:lnTo>
                  <a:pt x="40" y="53"/>
                </a:lnTo>
                <a:lnTo>
                  <a:pt x="32" y="42"/>
                </a:lnTo>
                <a:lnTo>
                  <a:pt x="18" y="31"/>
                </a:lnTo>
                <a:lnTo>
                  <a:pt x="6" y="23"/>
                </a:lnTo>
                <a:lnTo>
                  <a:pt x="0" y="16"/>
                </a:lnTo>
                <a:lnTo>
                  <a:pt x="8" y="11"/>
                </a:lnTo>
                <a:lnTo>
                  <a:pt x="21" y="8"/>
                </a:lnTo>
                <a:lnTo>
                  <a:pt x="29" y="5"/>
                </a:lnTo>
                <a:lnTo>
                  <a:pt x="35" y="3"/>
                </a:lnTo>
                <a:lnTo>
                  <a:pt x="45" y="2"/>
                </a:lnTo>
                <a:lnTo>
                  <a:pt x="47" y="2"/>
                </a:lnTo>
                <a:lnTo>
                  <a:pt x="50" y="0"/>
                </a:lnTo>
                <a:lnTo>
                  <a:pt x="52" y="0"/>
                </a:lnTo>
                <a:lnTo>
                  <a:pt x="53" y="0"/>
                </a:lnTo>
                <a:lnTo>
                  <a:pt x="60" y="2"/>
                </a:lnTo>
                <a:lnTo>
                  <a:pt x="63" y="5"/>
                </a:lnTo>
                <a:lnTo>
                  <a:pt x="66" y="11"/>
                </a:lnTo>
                <a:lnTo>
                  <a:pt x="66" y="19"/>
                </a:lnTo>
                <a:lnTo>
                  <a:pt x="66" y="32"/>
                </a:lnTo>
                <a:lnTo>
                  <a:pt x="66" y="44"/>
                </a:lnTo>
                <a:lnTo>
                  <a:pt x="68" y="52"/>
                </a:lnTo>
                <a:lnTo>
                  <a:pt x="73" y="60"/>
                </a:lnTo>
                <a:lnTo>
                  <a:pt x="81" y="66"/>
                </a:lnTo>
                <a:lnTo>
                  <a:pt x="89" y="71"/>
                </a:lnTo>
                <a:lnTo>
                  <a:pt x="95" y="78"/>
                </a:lnTo>
                <a:lnTo>
                  <a:pt x="97" y="87"/>
                </a:lnTo>
                <a:lnTo>
                  <a:pt x="98" y="97"/>
                </a:lnTo>
                <a:lnTo>
                  <a:pt x="102" y="103"/>
                </a:lnTo>
                <a:lnTo>
                  <a:pt x="106" y="108"/>
                </a:lnTo>
                <a:lnTo>
                  <a:pt x="113" y="111"/>
                </a:lnTo>
                <a:lnTo>
                  <a:pt x="119" y="115"/>
                </a:lnTo>
                <a:lnTo>
                  <a:pt x="124" y="116"/>
                </a:lnTo>
                <a:lnTo>
                  <a:pt x="129" y="118"/>
                </a:lnTo>
                <a:lnTo>
                  <a:pt x="131" y="118"/>
                </a:lnTo>
                <a:lnTo>
                  <a:pt x="132" y="115"/>
                </a:lnTo>
                <a:lnTo>
                  <a:pt x="136" y="108"/>
                </a:lnTo>
                <a:lnTo>
                  <a:pt x="140" y="102"/>
                </a:lnTo>
                <a:lnTo>
                  <a:pt x="147" y="97"/>
                </a:lnTo>
                <a:lnTo>
                  <a:pt x="153" y="97"/>
                </a:lnTo>
                <a:lnTo>
                  <a:pt x="160" y="102"/>
                </a:lnTo>
                <a:lnTo>
                  <a:pt x="161" y="107"/>
                </a:lnTo>
                <a:lnTo>
                  <a:pt x="158" y="111"/>
                </a:lnTo>
                <a:lnTo>
                  <a:pt x="152" y="115"/>
                </a:lnTo>
                <a:lnTo>
                  <a:pt x="148" y="116"/>
                </a:lnTo>
                <a:lnTo>
                  <a:pt x="147" y="121"/>
                </a:lnTo>
                <a:lnTo>
                  <a:pt x="147" y="128"/>
                </a:lnTo>
                <a:lnTo>
                  <a:pt x="150" y="136"/>
                </a:lnTo>
                <a:lnTo>
                  <a:pt x="158" y="139"/>
                </a:lnTo>
                <a:lnTo>
                  <a:pt x="165" y="140"/>
                </a:lnTo>
                <a:lnTo>
                  <a:pt x="168" y="140"/>
                </a:lnTo>
                <a:lnTo>
                  <a:pt x="169" y="137"/>
                </a:lnTo>
                <a:lnTo>
                  <a:pt x="176" y="132"/>
                </a:lnTo>
                <a:lnTo>
                  <a:pt x="187" y="129"/>
                </a:lnTo>
                <a:lnTo>
                  <a:pt x="202" y="134"/>
                </a:lnTo>
                <a:lnTo>
                  <a:pt x="215" y="140"/>
                </a:lnTo>
                <a:lnTo>
                  <a:pt x="221" y="142"/>
                </a:lnTo>
                <a:lnTo>
                  <a:pt x="228" y="140"/>
                </a:lnTo>
                <a:lnTo>
                  <a:pt x="236" y="140"/>
                </a:lnTo>
                <a:lnTo>
                  <a:pt x="242" y="142"/>
                </a:lnTo>
                <a:lnTo>
                  <a:pt x="245" y="147"/>
                </a:lnTo>
                <a:lnTo>
                  <a:pt x="247" y="153"/>
                </a:lnTo>
                <a:lnTo>
                  <a:pt x="250" y="161"/>
                </a:lnTo>
                <a:lnTo>
                  <a:pt x="257" y="168"/>
                </a:lnTo>
                <a:lnTo>
                  <a:pt x="266" y="171"/>
                </a:lnTo>
                <a:lnTo>
                  <a:pt x="274" y="173"/>
                </a:lnTo>
                <a:lnTo>
                  <a:pt x="278" y="173"/>
                </a:lnTo>
                <a:lnTo>
                  <a:pt x="274" y="173"/>
                </a:lnTo>
                <a:lnTo>
                  <a:pt x="271" y="176"/>
                </a:lnTo>
                <a:lnTo>
                  <a:pt x="270" y="181"/>
                </a:lnTo>
                <a:lnTo>
                  <a:pt x="278" y="189"/>
                </a:lnTo>
                <a:lnTo>
                  <a:pt x="291" y="197"/>
                </a:lnTo>
                <a:lnTo>
                  <a:pt x="304" y="202"/>
                </a:lnTo>
                <a:lnTo>
                  <a:pt x="313" y="205"/>
                </a:lnTo>
                <a:lnTo>
                  <a:pt x="321" y="210"/>
                </a:lnTo>
                <a:lnTo>
                  <a:pt x="331" y="221"/>
                </a:lnTo>
                <a:lnTo>
                  <a:pt x="341" y="239"/>
                </a:lnTo>
                <a:lnTo>
                  <a:pt x="349" y="260"/>
                </a:lnTo>
                <a:lnTo>
                  <a:pt x="352" y="278"/>
                </a:lnTo>
                <a:lnTo>
                  <a:pt x="354" y="289"/>
                </a:lnTo>
                <a:lnTo>
                  <a:pt x="357" y="292"/>
                </a:lnTo>
                <a:lnTo>
                  <a:pt x="357" y="296"/>
                </a:lnTo>
                <a:lnTo>
                  <a:pt x="352" y="299"/>
                </a:lnTo>
                <a:lnTo>
                  <a:pt x="347" y="304"/>
                </a:lnTo>
                <a:lnTo>
                  <a:pt x="347" y="302"/>
                </a:lnTo>
                <a:lnTo>
                  <a:pt x="350" y="300"/>
                </a:lnTo>
                <a:lnTo>
                  <a:pt x="352" y="299"/>
                </a:lnTo>
                <a:lnTo>
                  <a:pt x="352" y="302"/>
                </a:lnTo>
                <a:lnTo>
                  <a:pt x="355" y="308"/>
                </a:lnTo>
                <a:lnTo>
                  <a:pt x="358" y="317"/>
                </a:lnTo>
                <a:lnTo>
                  <a:pt x="365" y="325"/>
                </a:lnTo>
                <a:lnTo>
                  <a:pt x="371" y="331"/>
                </a:lnTo>
                <a:lnTo>
                  <a:pt x="376" y="336"/>
                </a:lnTo>
                <a:lnTo>
                  <a:pt x="378" y="341"/>
                </a:lnTo>
                <a:lnTo>
                  <a:pt x="373" y="346"/>
                </a:lnTo>
                <a:lnTo>
                  <a:pt x="366" y="347"/>
                </a:lnTo>
                <a:lnTo>
                  <a:pt x="362" y="346"/>
                </a:lnTo>
                <a:lnTo>
                  <a:pt x="360" y="347"/>
                </a:lnTo>
                <a:lnTo>
                  <a:pt x="362" y="352"/>
                </a:lnTo>
                <a:lnTo>
                  <a:pt x="362" y="362"/>
                </a:lnTo>
                <a:lnTo>
                  <a:pt x="360" y="371"/>
                </a:lnTo>
                <a:lnTo>
                  <a:pt x="358" y="379"/>
                </a:lnTo>
                <a:lnTo>
                  <a:pt x="362" y="388"/>
                </a:lnTo>
                <a:lnTo>
                  <a:pt x="368" y="396"/>
                </a:lnTo>
                <a:lnTo>
                  <a:pt x="375" y="405"/>
                </a:lnTo>
                <a:lnTo>
                  <a:pt x="381" y="417"/>
                </a:lnTo>
                <a:lnTo>
                  <a:pt x="386" y="428"/>
                </a:lnTo>
                <a:lnTo>
                  <a:pt x="391" y="438"/>
                </a:lnTo>
                <a:lnTo>
                  <a:pt x="394" y="444"/>
                </a:lnTo>
                <a:lnTo>
                  <a:pt x="399" y="447"/>
                </a:lnTo>
                <a:lnTo>
                  <a:pt x="404" y="447"/>
                </a:lnTo>
                <a:lnTo>
                  <a:pt x="410" y="446"/>
                </a:lnTo>
                <a:lnTo>
                  <a:pt x="413" y="447"/>
                </a:lnTo>
                <a:lnTo>
                  <a:pt x="417" y="452"/>
                </a:lnTo>
                <a:lnTo>
                  <a:pt x="417" y="459"/>
                </a:lnTo>
                <a:lnTo>
                  <a:pt x="417" y="465"/>
                </a:lnTo>
                <a:lnTo>
                  <a:pt x="417" y="468"/>
                </a:lnTo>
                <a:lnTo>
                  <a:pt x="413" y="472"/>
                </a:lnTo>
                <a:lnTo>
                  <a:pt x="407" y="475"/>
                </a:lnTo>
                <a:lnTo>
                  <a:pt x="402" y="478"/>
                </a:lnTo>
                <a:lnTo>
                  <a:pt x="400" y="480"/>
                </a:lnTo>
                <a:lnTo>
                  <a:pt x="400" y="486"/>
                </a:lnTo>
                <a:lnTo>
                  <a:pt x="400" y="499"/>
                </a:lnTo>
                <a:lnTo>
                  <a:pt x="399" y="515"/>
                </a:lnTo>
                <a:lnTo>
                  <a:pt x="399" y="528"/>
                </a:lnTo>
                <a:lnTo>
                  <a:pt x="402" y="538"/>
                </a:lnTo>
                <a:lnTo>
                  <a:pt x="407" y="547"/>
                </a:lnTo>
                <a:lnTo>
                  <a:pt x="415" y="557"/>
                </a:lnTo>
                <a:lnTo>
                  <a:pt x="421" y="567"/>
                </a:lnTo>
                <a:lnTo>
                  <a:pt x="423" y="573"/>
                </a:lnTo>
                <a:lnTo>
                  <a:pt x="417" y="573"/>
                </a:lnTo>
                <a:lnTo>
                  <a:pt x="407" y="568"/>
                </a:lnTo>
                <a:lnTo>
                  <a:pt x="399" y="564"/>
                </a:lnTo>
                <a:lnTo>
                  <a:pt x="394" y="562"/>
                </a:lnTo>
                <a:lnTo>
                  <a:pt x="386" y="560"/>
                </a:lnTo>
                <a:lnTo>
                  <a:pt x="378" y="562"/>
                </a:lnTo>
                <a:lnTo>
                  <a:pt x="375" y="565"/>
                </a:lnTo>
                <a:lnTo>
                  <a:pt x="375" y="568"/>
                </a:lnTo>
                <a:lnTo>
                  <a:pt x="376" y="575"/>
                </a:lnTo>
                <a:close/>
              </a:path>
            </a:pathLst>
          </a:custGeom>
          <a:solidFill>
            <a:srgbClr val="3FF200"/>
          </a:solid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NZ"/>
          </a:p>
        </xdr:txBody>
      </xdr:sp>
    </xdr:grpSp>
    <xdr:clientData/>
  </xdr:twoCellAnchor>
  <xdr:twoCellAnchor>
    <xdr:from>
      <xdr:col>2</xdr:col>
      <xdr:colOff>590549</xdr:colOff>
      <xdr:row>12</xdr:row>
      <xdr:rowOff>123825</xdr:rowOff>
    </xdr:from>
    <xdr:to>
      <xdr:col>7</xdr:col>
      <xdr:colOff>2219324</xdr:colOff>
      <xdr:row>18</xdr:row>
      <xdr:rowOff>19050</xdr:rowOff>
    </xdr:to>
    <xdr:sp macro="" textlink="">
      <xdr:nvSpPr>
        <xdr:cNvPr id="12" name="TextBox 11"/>
        <xdr:cNvSpPr txBox="1"/>
      </xdr:nvSpPr>
      <xdr:spPr>
        <a:xfrm>
          <a:off x="1809749" y="4752975"/>
          <a:ext cx="6448425" cy="103822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wrap="square" rtlCol="0" anchor="t"/>
        <a:lstStyle/>
        <a:p>
          <a:pPr algn="ctr"/>
          <a:r>
            <a:rPr lang="en-NZ" sz="1100" b="1"/>
            <a:t>HELPFUL SITES</a:t>
          </a:r>
          <a:endParaRPr lang="en-NZ" sz="1100" b="1" baseline="0"/>
        </a:p>
        <a:p>
          <a:pPr algn="ctr"/>
          <a:r>
            <a:rPr lang="en-NZ" sz="1100" b="1"/>
            <a:t>NZ POST</a:t>
          </a:r>
          <a:r>
            <a:rPr lang="en-NZ" sz="1100" b="1" baseline="0"/>
            <a:t> </a:t>
          </a:r>
          <a:r>
            <a:rPr lang="en-NZ" sz="1100" baseline="0"/>
            <a:t>- </a:t>
          </a:r>
          <a:r>
            <a:rPr lang="en-NZ" sz="1100"/>
            <a:t>http://www.nzpost.co.nz/tools/rate-finder</a:t>
          </a:r>
        </a:p>
        <a:p>
          <a:pPr algn="ctr"/>
          <a:r>
            <a:rPr lang="en-NZ" sz="1100" b="1"/>
            <a:t>RAIL</a:t>
          </a:r>
          <a:r>
            <a:rPr lang="en-NZ" sz="1100"/>
            <a:t> - http://www.kiwirailfreight.co.nz/pricing.aspx</a:t>
          </a:r>
        </a:p>
        <a:p>
          <a:pPr algn="ctr"/>
          <a:r>
            <a:rPr lang="en-NZ" sz="1100" b="1"/>
            <a:t>COURIER</a:t>
          </a:r>
          <a:r>
            <a:rPr lang="en-NZ" sz="1100"/>
            <a:t> - http://www.fastway.co.nz/pricing/quick-quote</a:t>
          </a:r>
        </a:p>
        <a:p>
          <a:pPr algn="ctr"/>
          <a:r>
            <a:rPr lang="en-NZ" sz="1100" b="1"/>
            <a:t>TRUCKING</a:t>
          </a:r>
          <a:r>
            <a:rPr lang="en-NZ" sz="1100" baseline="0"/>
            <a:t> - http://www.mainfreight.com/nz/en/nz-home/nationwide-freight/estimate.aspx</a:t>
          </a:r>
          <a:endParaRPr lang="en-NZ"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k/Documents/MAIBIZ/PRESENTATIONS/Finance/MaiBiz%20Finance%20(be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thnic Pop. Figures"/>
      <sheetName val="National &amp; Regional Pop Stats"/>
      <sheetName val="est_SALESFORMULA"/>
      <sheetName val="ADVERTISING &amp; PROMOTION"/>
      <sheetName val="PRODUCTION"/>
      <sheetName val="CASHFLOW"/>
    </sheetNames>
    <sheetDataSet>
      <sheetData sheetId="0"/>
      <sheetData sheetId="1"/>
      <sheetData sheetId="2">
        <row r="26">
          <cell r="D26">
            <v>0</v>
          </cell>
        </row>
      </sheetData>
      <sheetData sheetId="3"/>
      <sheetData sheetId="4"/>
      <sheetData sheetId="5"/>
    </sheetDataSet>
  </externalBook>
</externalLink>
</file>

<file path=xl/tables/table1.xml><?xml version="1.0" encoding="utf-8"?>
<table xmlns="http://schemas.openxmlformats.org/spreadsheetml/2006/main" id="2" name="Table2" displayName="Table2" ref="A24:C50" totalsRowShown="0" headerRowDxfId="2" tableBorderDxfId="1">
  <autoFilter ref="A24:C50"/>
  <tableColumns count="3">
    <tableColumn id="1" name="ROLE"/>
    <tableColumn id="2" name="AREA"/>
    <tableColumn id="3" name="NAME"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vertOverflow="clip" wrap="square" rtlCol="0" anchor="t"/>
      <a:lstStyle>
        <a:defPPr>
          <a:defRPr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9"/>
  <sheetViews>
    <sheetView tabSelected="1" workbookViewId="0">
      <selection activeCell="A29" sqref="A29"/>
    </sheetView>
  </sheetViews>
  <sheetFormatPr defaultRowHeight="15"/>
  <cols>
    <col min="1" max="1" width="82.140625" customWidth="1"/>
  </cols>
  <sheetData>
    <row r="29" spans="1:1" ht="65.25" customHeight="1">
      <c r="A29" s="312" t="str">
        <f>CLEAN(CEO!C6)</f>
        <v>CEO enter your business name!</v>
      </c>
    </row>
  </sheetData>
  <sheetProtection password="CDE6" sheet="1" objects="1" scenarios="1"/>
  <pageMargins left="0.70866141732283472" right="0.70866141732283472" top="0.74803149606299213" bottom="0.74803149606299213" header="0.31496062992125984" footer="0.31496062992125984"/>
  <pageSetup paperSize="9" orientation="portrait" horizontalDpi="0"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J61"/>
  <sheetViews>
    <sheetView zoomScale="77" zoomScaleNormal="77" workbookViewId="0">
      <selection activeCell="B4" sqref="B4"/>
    </sheetView>
  </sheetViews>
  <sheetFormatPr defaultRowHeight="15"/>
  <cols>
    <col min="1" max="1" width="18.28515625" customWidth="1"/>
    <col min="2" max="2" width="39.42578125" customWidth="1"/>
    <col min="3" max="3" width="15.85546875" customWidth="1"/>
    <col min="4" max="4" width="14.85546875" customWidth="1"/>
  </cols>
  <sheetData>
    <row r="1" spans="1:10">
      <c r="A1" s="17"/>
      <c r="B1" s="17"/>
      <c r="C1" s="17"/>
      <c r="D1" s="17"/>
    </row>
    <row r="2" spans="1:10" ht="33.75">
      <c r="A2" s="362"/>
      <c r="B2" s="362"/>
      <c r="C2" s="362"/>
      <c r="D2" s="362"/>
    </row>
    <row r="3" spans="1:10" ht="30.75" customHeight="1" thickBot="1">
      <c r="A3" s="268" t="s">
        <v>270</v>
      </c>
      <c r="B3" s="273" t="str">
        <f>CLEAN(CEO!C39)</f>
        <v/>
      </c>
      <c r="D3" s="17"/>
    </row>
    <row r="4" spans="1:10" ht="135.75" customHeight="1" thickBot="1">
      <c r="A4" s="132" t="s">
        <v>218</v>
      </c>
      <c r="B4" s="290"/>
      <c r="C4" s="41"/>
      <c r="D4" s="31"/>
    </row>
    <row r="5" spans="1:10">
      <c r="A5" s="17"/>
      <c r="B5" s="17"/>
      <c r="D5" s="17"/>
    </row>
    <row r="6" spans="1:10" ht="21">
      <c r="A6" s="17"/>
      <c r="B6" s="30"/>
      <c r="D6" s="17"/>
    </row>
    <row r="7" spans="1:10">
      <c r="A7" s="17"/>
      <c r="B7" s="17"/>
      <c r="C7" s="17"/>
      <c r="D7" s="17"/>
    </row>
    <row r="8" spans="1:10" ht="20.25">
      <c r="A8" s="31"/>
      <c r="B8" s="130" t="s">
        <v>113</v>
      </c>
      <c r="C8" s="32">
        <f>[1]est_SALESFORMULA!D26+SUM('Research 2'!D37)</f>
        <v>0</v>
      </c>
      <c r="D8" s="131" t="s">
        <v>114</v>
      </c>
    </row>
    <row r="9" spans="1:10" ht="15.75" thickBot="1"/>
    <row r="10" spans="1:10">
      <c r="A10" s="34"/>
      <c r="B10" s="35"/>
      <c r="C10" s="35"/>
      <c r="D10" s="36"/>
      <c r="F10" s="33"/>
    </row>
    <row r="11" spans="1:10">
      <c r="A11" s="37"/>
      <c r="B11" s="31"/>
      <c r="C11" s="38" t="s">
        <v>115</v>
      </c>
      <c r="D11" s="3"/>
    </row>
    <row r="12" spans="1:10">
      <c r="A12" s="39" t="s">
        <v>116</v>
      </c>
      <c r="B12" s="31" t="s">
        <v>117</v>
      </c>
      <c r="C12" s="283">
        <v>0</v>
      </c>
      <c r="D12" s="40"/>
      <c r="G12" s="41"/>
      <c r="H12" s="41"/>
      <c r="I12" s="41"/>
      <c r="J12" s="41"/>
    </row>
    <row r="13" spans="1:10">
      <c r="A13" s="39" t="s">
        <v>118</v>
      </c>
      <c r="B13" s="31" t="s">
        <v>119</v>
      </c>
      <c r="C13" s="284">
        <v>0</v>
      </c>
      <c r="D13" s="40"/>
      <c r="G13" s="41"/>
      <c r="H13" s="41"/>
      <c r="I13" s="41"/>
      <c r="J13" s="41"/>
    </row>
    <row r="14" spans="1:10">
      <c r="A14" s="42"/>
      <c r="B14" s="41" t="s">
        <v>120</v>
      </c>
      <c r="C14" s="284">
        <v>0</v>
      </c>
      <c r="D14" s="3"/>
      <c r="G14" s="41"/>
      <c r="H14" s="31"/>
      <c r="I14" s="33"/>
      <c r="J14" s="41"/>
    </row>
    <row r="15" spans="1:10">
      <c r="A15" s="42"/>
      <c r="B15" s="31" t="s">
        <v>121</v>
      </c>
      <c r="C15" s="284">
        <v>0</v>
      </c>
      <c r="D15" s="43"/>
      <c r="G15" s="41"/>
      <c r="H15" s="31"/>
      <c r="I15" s="44"/>
      <c r="J15" s="41"/>
    </row>
    <row r="16" spans="1:10">
      <c r="A16" s="42"/>
      <c r="B16" s="45" t="s">
        <v>122</v>
      </c>
      <c r="C16" s="284">
        <v>0</v>
      </c>
      <c r="D16" s="3"/>
      <c r="G16" s="41"/>
      <c r="H16" s="31"/>
      <c r="I16" s="44"/>
      <c r="J16" s="41"/>
    </row>
    <row r="17" spans="1:10">
      <c r="A17" s="46"/>
      <c r="B17" s="45" t="s">
        <v>123</v>
      </c>
      <c r="C17" s="284">
        <v>0</v>
      </c>
      <c r="D17" s="3"/>
      <c r="G17" s="41"/>
      <c r="H17" s="31"/>
      <c r="I17" s="44"/>
      <c r="J17" s="41"/>
    </row>
    <row r="18" spans="1:10">
      <c r="A18" s="46"/>
      <c r="B18" s="45" t="s">
        <v>124</v>
      </c>
      <c r="C18" s="284">
        <v>0</v>
      </c>
      <c r="D18" s="3"/>
      <c r="G18" s="41"/>
      <c r="H18" s="31"/>
      <c r="I18" s="44"/>
      <c r="J18" s="41"/>
    </row>
    <row r="19" spans="1:10">
      <c r="A19" s="46"/>
      <c r="B19" s="41"/>
      <c r="C19" s="285"/>
      <c r="D19" s="3"/>
      <c r="G19" s="41"/>
      <c r="H19" s="31"/>
      <c r="I19" s="44"/>
      <c r="J19" s="41"/>
    </row>
    <row r="20" spans="1:10">
      <c r="A20" s="46"/>
      <c r="B20" s="41"/>
      <c r="C20" s="285"/>
      <c r="D20" s="3"/>
      <c r="G20" s="41"/>
      <c r="H20" s="31"/>
      <c r="I20" s="44"/>
      <c r="J20" s="41"/>
    </row>
    <row r="21" spans="1:10">
      <c r="A21" s="46"/>
      <c r="B21" s="47" t="s">
        <v>125</v>
      </c>
      <c r="C21" s="286">
        <f>SUM(C12:C20)</f>
        <v>0</v>
      </c>
      <c r="D21" s="3"/>
      <c r="G21" s="41"/>
      <c r="H21" s="47"/>
      <c r="I21" s="49"/>
      <c r="J21" s="41"/>
    </row>
    <row r="22" spans="1:10" ht="15.75" thickBot="1">
      <c r="A22" s="50"/>
      <c r="B22" s="51"/>
      <c r="C22" s="51"/>
      <c r="D22" s="52"/>
      <c r="G22" s="41"/>
      <c r="H22" s="47"/>
      <c r="I22" s="49"/>
      <c r="J22" s="41"/>
    </row>
    <row r="23" spans="1:10">
      <c r="G23" s="41"/>
      <c r="H23" s="41"/>
      <c r="I23" s="41"/>
      <c r="J23" s="41"/>
    </row>
    <row r="24" spans="1:10" ht="15.75" thickBot="1"/>
    <row r="25" spans="1:10">
      <c r="A25" s="53"/>
      <c r="B25" s="54"/>
      <c r="C25" s="55" t="s">
        <v>126</v>
      </c>
      <c r="D25" s="56"/>
    </row>
    <row r="26" spans="1:10">
      <c r="A26" s="57" t="s">
        <v>127</v>
      </c>
      <c r="B26" s="45" t="s">
        <v>128</v>
      </c>
      <c r="C26" s="287">
        <v>0</v>
      </c>
      <c r="D26" s="58"/>
    </row>
    <row r="27" spans="1:10">
      <c r="A27" s="39" t="s">
        <v>118</v>
      </c>
      <c r="B27" s="45" t="s">
        <v>129</v>
      </c>
      <c r="C27" s="288">
        <v>0</v>
      </c>
      <c r="D27" s="43"/>
    </row>
    <row r="28" spans="1:10">
      <c r="A28" s="39"/>
      <c r="B28" s="45" t="s">
        <v>130</v>
      </c>
      <c r="C28" s="287">
        <v>0</v>
      </c>
      <c r="D28" s="3"/>
      <c r="E28" s="49"/>
    </row>
    <row r="29" spans="1:10">
      <c r="A29" s="46"/>
      <c r="B29" s="41"/>
      <c r="C29" s="289"/>
      <c r="D29" s="3"/>
    </row>
    <row r="30" spans="1:10">
      <c r="A30" s="46"/>
      <c r="B30" s="41"/>
      <c r="C30" s="289"/>
      <c r="D30" s="3"/>
    </row>
    <row r="31" spans="1:10">
      <c r="A31" s="46"/>
      <c r="B31" s="47" t="s">
        <v>125</v>
      </c>
      <c r="C31" s="286">
        <f>SUM(C26:C30)</f>
        <v>0</v>
      </c>
      <c r="D31" s="3"/>
    </row>
    <row r="32" spans="1:10" ht="15.75" thickBot="1">
      <c r="A32" s="50"/>
      <c r="B32" s="51"/>
      <c r="C32" s="51"/>
      <c r="D32" s="52"/>
    </row>
    <row r="34" spans="1:4" ht="15.75" thickBot="1"/>
    <row r="35" spans="1:4" ht="16.5" thickTop="1" thickBot="1">
      <c r="A35" s="59" t="s">
        <v>131</v>
      </c>
      <c r="B35" s="60" t="s">
        <v>132</v>
      </c>
      <c r="C35" s="61" t="s">
        <v>133</v>
      </c>
      <c r="D35" s="62" t="s">
        <v>134</v>
      </c>
    </row>
    <row r="36" spans="1:4" ht="15.75" thickTop="1">
      <c r="A36" s="63" t="s">
        <v>135</v>
      </c>
      <c r="B36" s="64">
        <v>0</v>
      </c>
      <c r="C36" s="65">
        <v>37000</v>
      </c>
      <c r="D36" s="66">
        <f>SUM(B36*C36)</f>
        <v>0</v>
      </c>
    </row>
    <row r="37" spans="1:4">
      <c r="A37" s="67" t="s">
        <v>136</v>
      </c>
      <c r="B37" s="64">
        <v>0</v>
      </c>
      <c r="C37" s="65">
        <v>0</v>
      </c>
      <c r="D37" s="66">
        <f>SUM(B37*C37)</f>
        <v>0</v>
      </c>
    </row>
    <row r="38" spans="1:4">
      <c r="A38" s="67" t="s">
        <v>137</v>
      </c>
      <c r="B38" s="64">
        <v>0</v>
      </c>
      <c r="C38" s="65">
        <v>0</v>
      </c>
      <c r="D38" s="66">
        <f>SUM(B38*C38)</f>
        <v>0</v>
      </c>
    </row>
    <row r="39" spans="1:4">
      <c r="A39" s="68"/>
      <c r="B39" s="64"/>
      <c r="C39" s="65"/>
      <c r="D39" s="69"/>
    </row>
    <row r="40" spans="1:4" ht="15.75" thickBot="1">
      <c r="A40" s="70" t="s">
        <v>39</v>
      </c>
      <c r="B40" s="71">
        <f>SUM(B36:B39)</f>
        <v>0</v>
      </c>
      <c r="C40" s="72"/>
      <c r="D40" s="73">
        <f>SUM(D36:D39)</f>
        <v>0</v>
      </c>
    </row>
    <row r="41" spans="1:4" ht="15.75" thickTop="1"/>
    <row r="42" spans="1:4" ht="20.25">
      <c r="B42" s="130" t="s">
        <v>272</v>
      </c>
      <c r="C42" s="254" t="e">
        <f>SUM(C21+C31+D40)/C8</f>
        <v>#DIV/0!</v>
      </c>
    </row>
    <row r="55" spans="1:4">
      <c r="A55" s="145"/>
      <c r="B55" s="145"/>
      <c r="C55" s="145"/>
      <c r="D55" s="145"/>
    </row>
    <row r="56" spans="1:4">
      <c r="A56" s="146"/>
      <c r="B56" s="147"/>
      <c r="C56" s="147"/>
      <c r="D56" s="148"/>
    </row>
    <row r="57" spans="1:4">
      <c r="A57" s="149" t="s">
        <v>138</v>
      </c>
      <c r="B57" s="150"/>
      <c r="C57" s="151">
        <f>SUM(C21)</f>
        <v>0</v>
      </c>
      <c r="D57" s="152"/>
    </row>
    <row r="58" spans="1:4">
      <c r="A58" s="149" t="s">
        <v>139</v>
      </c>
      <c r="B58" s="150"/>
      <c r="C58" s="151">
        <f>SUM(C31)</f>
        <v>0</v>
      </c>
      <c r="D58" s="152"/>
    </row>
    <row r="59" spans="1:4">
      <c r="A59" s="149" t="s">
        <v>140</v>
      </c>
      <c r="B59" s="150"/>
      <c r="C59" s="93">
        <f>SUM(D40)</f>
        <v>0</v>
      </c>
      <c r="D59" s="152"/>
    </row>
    <row r="60" spans="1:4">
      <c r="A60" s="153"/>
      <c r="B60" s="154"/>
      <c r="C60" s="154"/>
      <c r="D60" s="155"/>
    </row>
    <row r="61" spans="1:4">
      <c r="A61" s="145"/>
      <c r="B61" s="145"/>
      <c r="C61" s="145"/>
      <c r="D61" s="145"/>
    </row>
  </sheetData>
  <sheetProtection password="CDE6" sheet="1" objects="1" scenarios="1"/>
  <mergeCells count="1">
    <mergeCell ref="A2:D2"/>
  </mergeCells>
  <pageMargins left="0.99" right="0.70866141732283472" top="0.97" bottom="0.74803149606299213" header="0.31496062992125984" footer="0.31496062992125984"/>
  <pageSetup paperSize="9" scale="94" fitToHeight="0" orientation="portrait" horizontalDpi="0" verticalDpi="0" r:id="rId1"/>
  <headerFooter>
    <oddHeader>&amp;C&amp;G</oddHead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1"/>
  <sheetViews>
    <sheetView zoomScale="78" zoomScaleNormal="78" zoomScalePageLayoutView="75" workbookViewId="0">
      <selection activeCell="J29" sqref="J29"/>
    </sheetView>
  </sheetViews>
  <sheetFormatPr defaultRowHeight="15"/>
  <cols>
    <col min="1" max="1" width="3.5703125" customWidth="1"/>
    <col min="2" max="2" width="28" customWidth="1"/>
    <col min="3" max="3" width="18.140625" customWidth="1"/>
    <col min="4" max="5" width="17" customWidth="1"/>
    <col min="6" max="6" width="14.5703125" customWidth="1"/>
    <col min="7" max="7" width="21.42578125" customWidth="1"/>
    <col min="8" max="8" width="3.140625" customWidth="1"/>
    <col min="9" max="9" width="26.28515625" customWidth="1"/>
    <col min="10" max="10" width="2.7109375" customWidth="1"/>
    <col min="17" max="17" width="18.85546875" customWidth="1"/>
    <col min="18" max="18" width="3.7109375" customWidth="1"/>
    <col min="19" max="19" width="15.5703125" customWidth="1"/>
  </cols>
  <sheetData>
    <row r="1" spans="1:19" s="17" customFormat="1" ht="35.25" customHeight="1" thickBot="1">
      <c r="A1" s="31"/>
      <c r="B1" s="275" t="s">
        <v>275</v>
      </c>
      <c r="C1" s="274" t="str">
        <f>CLEAN(CEO!C47)</f>
        <v/>
      </c>
      <c r="H1" s="31"/>
      <c r="I1" s="31"/>
      <c r="J1" s="31"/>
      <c r="K1" s="31"/>
      <c r="L1" s="176"/>
      <c r="M1" s="31"/>
      <c r="N1" s="31"/>
      <c r="O1" s="31"/>
      <c r="P1" s="31"/>
      <c r="Q1" s="31"/>
      <c r="R1" s="31"/>
    </row>
    <row r="2" spans="1:19" s="17" customFormat="1" ht="33.75" thickTop="1">
      <c r="A2" s="74"/>
      <c r="B2" s="75" t="s">
        <v>141</v>
      </c>
      <c r="C2" s="76"/>
      <c r="D2" s="77"/>
      <c r="E2" s="251" t="str">
        <f>(CEO!C6)</f>
        <v>CEO enter your business name!</v>
      </c>
      <c r="F2" s="76"/>
      <c r="G2" s="76"/>
      <c r="H2" s="78"/>
      <c r="I2" s="31"/>
      <c r="J2" s="74"/>
      <c r="K2" s="76"/>
      <c r="M2" s="76"/>
      <c r="N2" s="76"/>
      <c r="O2" s="253" t="s">
        <v>143</v>
      </c>
      <c r="P2" s="76"/>
      <c r="Q2" s="76"/>
      <c r="R2" s="78"/>
      <c r="S2" s="31"/>
    </row>
    <row r="3" spans="1:19" s="84" customFormat="1" ht="21" customHeight="1">
      <c r="A3" s="79"/>
      <c r="B3" s="80"/>
      <c r="C3" s="38" t="s">
        <v>144</v>
      </c>
      <c r="D3" s="38" t="s">
        <v>145</v>
      </c>
      <c r="E3" s="38" t="s">
        <v>146</v>
      </c>
      <c r="F3" s="38" t="s">
        <v>147</v>
      </c>
      <c r="G3" s="38" t="s">
        <v>39</v>
      </c>
      <c r="H3" s="81"/>
      <c r="I3" s="80"/>
      <c r="J3" s="79"/>
      <c r="K3" s="82"/>
      <c r="L3" s="83"/>
      <c r="M3" s="83"/>
      <c r="O3" s="83"/>
      <c r="P3" s="83"/>
      <c r="Q3" s="80"/>
      <c r="R3" s="81"/>
      <c r="S3" s="80"/>
    </row>
    <row r="4" spans="1:19" s="89" customFormat="1" ht="11.25" customHeight="1">
      <c r="A4" s="85"/>
      <c r="B4" s="86"/>
      <c r="C4" s="86" t="s">
        <v>148</v>
      </c>
      <c r="D4" s="86" t="s">
        <v>149</v>
      </c>
      <c r="E4" s="86" t="s">
        <v>150</v>
      </c>
      <c r="F4" s="86" t="s">
        <v>151</v>
      </c>
      <c r="G4" s="86"/>
      <c r="H4" s="87"/>
      <c r="I4" s="86"/>
      <c r="J4" s="85"/>
      <c r="K4" s="86"/>
      <c r="L4" s="88"/>
      <c r="M4" s="88"/>
      <c r="O4" s="88"/>
      <c r="P4" s="88"/>
      <c r="Q4" s="86"/>
      <c r="R4" s="87"/>
      <c r="S4" s="86"/>
    </row>
    <row r="5" spans="1:19" s="17" customFormat="1" ht="12.75">
      <c r="A5" s="90"/>
      <c r="B5" s="31" t="s">
        <v>152</v>
      </c>
      <c r="C5" s="91">
        <v>0</v>
      </c>
      <c r="D5" s="102">
        <f>SUM(C29)</f>
        <v>56300</v>
      </c>
      <c r="E5" s="102">
        <f>SUM(D29)</f>
        <v>53800</v>
      </c>
      <c r="F5" s="102">
        <f>SUM(E29)</f>
        <v>51300</v>
      </c>
      <c r="G5" s="93">
        <v>0</v>
      </c>
      <c r="H5" s="94"/>
      <c r="I5" s="31"/>
      <c r="J5" s="90"/>
      <c r="K5" s="31"/>
      <c r="L5" s="31"/>
      <c r="M5" s="31"/>
      <c r="N5" s="31"/>
      <c r="O5" s="31"/>
      <c r="P5" s="31"/>
      <c r="Q5" s="31"/>
      <c r="R5" s="94"/>
      <c r="S5" s="31"/>
    </row>
    <row r="6" spans="1:19" s="17" customFormat="1" ht="15.75">
      <c r="A6" s="90"/>
      <c r="B6" s="31" t="s">
        <v>153</v>
      </c>
      <c r="C6" s="91">
        <f>SUM('Research 2'!D35/4)</f>
        <v>0</v>
      </c>
      <c r="D6" s="91">
        <f>SUM('Research 2'!D35/4)</f>
        <v>0</v>
      </c>
      <c r="E6" s="91">
        <f>SUM('Research 2'!D35/4)</f>
        <v>0</v>
      </c>
      <c r="F6" s="91">
        <f>SUM('Research 2'!D35/4)</f>
        <v>0</v>
      </c>
      <c r="G6" s="95">
        <f>SUM(C6:F6)</f>
        <v>0</v>
      </c>
      <c r="H6" s="96"/>
      <c r="I6" s="97"/>
      <c r="J6" s="90"/>
      <c r="K6" s="98"/>
      <c r="L6" s="99"/>
      <c r="M6" s="41"/>
      <c r="N6" s="31"/>
      <c r="O6" s="100" t="s">
        <v>155</v>
      </c>
      <c r="P6" s="41"/>
      <c r="Q6" s="31"/>
      <c r="R6" s="94"/>
      <c r="S6" s="31"/>
    </row>
    <row r="7" spans="1:19" s="17" customFormat="1" ht="12.75">
      <c r="A7" s="90"/>
      <c r="B7" s="31" t="s">
        <v>154</v>
      </c>
      <c r="C7" s="91">
        <v>60000</v>
      </c>
      <c r="D7" s="91">
        <v>0</v>
      </c>
      <c r="E7" s="91">
        <v>0</v>
      </c>
      <c r="F7" s="91">
        <v>0</v>
      </c>
      <c r="G7" s="95">
        <f t="shared" ref="G7:G9" si="0">SUM(C7:F7)</f>
        <v>60000</v>
      </c>
      <c r="H7" s="96"/>
      <c r="I7" s="97"/>
      <c r="J7" s="90"/>
      <c r="K7" s="31"/>
      <c r="L7" s="31"/>
      <c r="M7" s="31"/>
      <c r="P7" s="31"/>
      <c r="Q7" s="31"/>
      <c r="R7" s="94"/>
      <c r="S7" s="31"/>
    </row>
    <row r="8" spans="1:19" s="17" customFormat="1" ht="12.75">
      <c r="A8" s="90"/>
      <c r="B8" s="31" t="s">
        <v>156</v>
      </c>
      <c r="C8" s="91"/>
      <c r="D8" s="91"/>
      <c r="E8" s="91"/>
      <c r="F8" s="91"/>
      <c r="G8" s="95">
        <f t="shared" si="0"/>
        <v>0</v>
      </c>
      <c r="H8" s="96"/>
      <c r="I8" s="97"/>
      <c r="J8" s="90"/>
      <c r="K8" s="31"/>
      <c r="L8" s="31"/>
      <c r="M8" s="101"/>
      <c r="N8" s="31"/>
      <c r="O8" s="31"/>
      <c r="P8" s="31"/>
      <c r="Q8" s="31"/>
      <c r="R8" s="94"/>
      <c r="S8" s="31"/>
    </row>
    <row r="9" spans="1:19" s="17" customFormat="1" ht="12.75">
      <c r="A9" s="90"/>
      <c r="B9" s="33" t="s">
        <v>157</v>
      </c>
      <c r="C9" s="102">
        <f>SUM(C6:C8)</f>
        <v>60000</v>
      </c>
      <c r="D9" s="102">
        <f>SUM(D6:D8)</f>
        <v>0</v>
      </c>
      <c r="E9" s="102">
        <f>SUM(E6:E8)</f>
        <v>0</v>
      </c>
      <c r="F9" s="102">
        <f>SUM(F6:F8)</f>
        <v>0</v>
      </c>
      <c r="G9" s="95">
        <f t="shared" si="0"/>
        <v>60000</v>
      </c>
      <c r="H9" s="96"/>
      <c r="I9" s="97"/>
      <c r="J9" s="90"/>
      <c r="K9" s="31"/>
      <c r="L9" s="31"/>
      <c r="M9" s="31"/>
      <c r="N9" s="31"/>
      <c r="O9" s="31"/>
      <c r="P9" s="31"/>
      <c r="Q9" s="31"/>
      <c r="R9" s="94"/>
      <c r="S9" s="31"/>
    </row>
    <row r="10" spans="1:19" s="17" customFormat="1" ht="26.25">
      <c r="A10" s="90"/>
      <c r="B10" s="31"/>
      <c r="C10" s="31"/>
      <c r="D10" s="31"/>
      <c r="E10" s="31"/>
      <c r="F10" s="31"/>
      <c r="G10" s="31"/>
      <c r="H10" s="94"/>
      <c r="I10" s="31"/>
      <c r="J10" s="90"/>
      <c r="K10" s="31"/>
      <c r="N10" s="31"/>
      <c r="O10" s="250" t="str">
        <f>(CEO!C6)</f>
        <v>CEO enter your business name!</v>
      </c>
      <c r="P10" s="31"/>
      <c r="Q10" s="31"/>
      <c r="R10" s="94"/>
      <c r="S10" s="31"/>
    </row>
    <row r="11" spans="1:19" s="17" customFormat="1" ht="12.75">
      <c r="A11" s="90"/>
      <c r="B11" s="31"/>
      <c r="C11" s="31"/>
      <c r="D11" s="31"/>
      <c r="E11" s="31"/>
      <c r="F11" s="31"/>
      <c r="G11" s="31"/>
      <c r="H11" s="94"/>
      <c r="I11" s="31"/>
      <c r="J11" s="90"/>
      <c r="L11" s="31"/>
      <c r="R11" s="94"/>
      <c r="S11" s="31"/>
    </row>
    <row r="12" spans="1:19" s="17" customFormat="1" ht="12.75">
      <c r="A12" s="90"/>
      <c r="B12" s="31" t="s">
        <v>158</v>
      </c>
      <c r="C12" s="91">
        <f>SUM(Production!C21/4)</f>
        <v>0</v>
      </c>
      <c r="D12" s="91">
        <f>SUM(Production!C21/4)</f>
        <v>0</v>
      </c>
      <c r="E12" s="91">
        <f>SUM(Production!C21/4)</f>
        <v>0</v>
      </c>
      <c r="F12" s="91">
        <f>SUM(Production!C21/4)</f>
        <v>0</v>
      </c>
      <c r="G12" s="95">
        <f>SUM(C12:F12)</f>
        <v>0</v>
      </c>
      <c r="H12" s="96"/>
      <c r="I12" s="97"/>
      <c r="J12" s="90"/>
      <c r="R12" s="94"/>
      <c r="S12" s="31"/>
    </row>
    <row r="13" spans="1:19" s="17" customFormat="1">
      <c r="A13" s="90"/>
      <c r="B13" s="31" t="s">
        <v>159</v>
      </c>
      <c r="C13" s="91">
        <v>2200</v>
      </c>
      <c r="D13" s="91">
        <v>1000</v>
      </c>
      <c r="E13" s="91">
        <v>1000</v>
      </c>
      <c r="F13" s="91">
        <v>1000</v>
      </c>
      <c r="G13" s="95">
        <f t="shared" ref="G13:G22" si="1">SUM(C13:F13)</f>
        <v>5200</v>
      </c>
      <c r="H13" s="96"/>
      <c r="I13" s="97"/>
      <c r="J13" s="90"/>
      <c r="K13" s="98" t="s">
        <v>160</v>
      </c>
      <c r="L13" s="41"/>
      <c r="M13" s="41"/>
      <c r="N13" s="41"/>
      <c r="O13" s="41"/>
      <c r="P13" s="41"/>
      <c r="Q13" s="31"/>
      <c r="R13" s="94"/>
      <c r="S13" s="31"/>
    </row>
    <row r="14" spans="1:19" s="17" customFormat="1">
      <c r="A14" s="90"/>
      <c r="B14" s="31" t="s">
        <v>161</v>
      </c>
      <c r="C14" s="91">
        <f>SUM('Promotion 1'!E37/4)+(Distribution!H9/4)</f>
        <v>0</v>
      </c>
      <c r="D14" s="91">
        <f>SUM('Promotion 1'!E37/4)+(Distribution!H9/4)</f>
        <v>0</v>
      </c>
      <c r="E14" s="91">
        <f>SUM('Promotion 1'!E37/4)+(Distribution!H9/4)</f>
        <v>0</v>
      </c>
      <c r="F14" s="91">
        <f>SUM('Promotion 1'!E37/4)+(Distribution!H9/4)</f>
        <v>0</v>
      </c>
      <c r="G14" s="95">
        <f t="shared" si="1"/>
        <v>0</v>
      </c>
      <c r="H14" s="96"/>
      <c r="I14" s="97"/>
      <c r="J14" s="90"/>
      <c r="K14" s="98"/>
      <c r="L14" s="41"/>
      <c r="M14" s="41"/>
      <c r="N14" s="41"/>
      <c r="O14" s="41"/>
      <c r="P14" s="41"/>
      <c r="Q14" s="31"/>
      <c r="R14" s="94"/>
      <c r="S14" s="31"/>
    </row>
    <row r="15" spans="1:19" s="17" customFormat="1">
      <c r="A15" s="90"/>
      <c r="B15" s="31" t="s">
        <v>162</v>
      </c>
      <c r="C15" s="91">
        <v>0</v>
      </c>
      <c r="D15" s="91">
        <v>0</v>
      </c>
      <c r="E15" s="91">
        <v>0</v>
      </c>
      <c r="F15" s="91">
        <v>0</v>
      </c>
      <c r="G15" s="95">
        <f t="shared" si="1"/>
        <v>0</v>
      </c>
      <c r="H15" s="96"/>
      <c r="I15" s="97"/>
      <c r="J15" s="90"/>
      <c r="K15" s="98" t="s">
        <v>153</v>
      </c>
      <c r="L15" s="41"/>
      <c r="M15" s="41"/>
      <c r="N15" s="41"/>
      <c r="O15" s="41"/>
      <c r="P15" s="41"/>
      <c r="Q15" s="95">
        <f>SUM(G6)</f>
        <v>0</v>
      </c>
      <c r="R15" s="94"/>
      <c r="S15" s="31"/>
    </row>
    <row r="16" spans="1:19" s="17" customFormat="1">
      <c r="A16" s="90"/>
      <c r="B16" s="291" t="s">
        <v>269</v>
      </c>
      <c r="C16" s="91">
        <v>0</v>
      </c>
      <c r="D16" s="91">
        <v>0</v>
      </c>
      <c r="E16" s="91">
        <v>0</v>
      </c>
      <c r="F16" s="91">
        <v>0</v>
      </c>
      <c r="G16" s="95">
        <f t="shared" si="1"/>
        <v>0</v>
      </c>
      <c r="H16" s="96"/>
      <c r="I16" s="97"/>
      <c r="J16" s="90"/>
      <c r="K16" s="98" t="s">
        <v>164</v>
      </c>
      <c r="L16" s="41"/>
      <c r="M16" s="41"/>
      <c r="N16" s="41"/>
      <c r="O16" s="41"/>
      <c r="P16" s="41"/>
      <c r="Q16" s="95">
        <f>SUM(G12)</f>
        <v>0</v>
      </c>
      <c r="R16" s="94"/>
      <c r="S16" s="31"/>
    </row>
    <row r="17" spans="1:19" s="17" customFormat="1">
      <c r="A17" s="90"/>
      <c r="B17" s="292" t="s">
        <v>163</v>
      </c>
      <c r="C17" s="91">
        <f>SUM(Production!D40/4)</f>
        <v>0</v>
      </c>
      <c r="D17" s="91">
        <f>SUM(Production!D40/4)</f>
        <v>0</v>
      </c>
      <c r="E17" s="91">
        <f>SUM(Production!D40/4)</f>
        <v>0</v>
      </c>
      <c r="F17" s="91">
        <f>SUM(Production!D40/4)</f>
        <v>0</v>
      </c>
      <c r="G17" s="95">
        <f t="shared" si="1"/>
        <v>0</v>
      </c>
      <c r="H17" s="96"/>
      <c r="I17" s="97"/>
      <c r="J17" s="90"/>
      <c r="K17" s="103" t="s">
        <v>166</v>
      </c>
      <c r="L17" s="41"/>
      <c r="M17" s="41"/>
      <c r="N17" s="41"/>
      <c r="O17" s="41"/>
      <c r="P17" s="41"/>
      <c r="Q17" s="48">
        <f>SUM(Q15-Q16)</f>
        <v>0</v>
      </c>
      <c r="R17" s="94"/>
      <c r="S17" s="31"/>
    </row>
    <row r="18" spans="1:19" s="17" customFormat="1">
      <c r="A18" s="90"/>
      <c r="B18" s="31" t="s">
        <v>165</v>
      </c>
      <c r="C18" s="91">
        <v>0</v>
      </c>
      <c r="D18" s="91">
        <v>0</v>
      </c>
      <c r="E18" s="91">
        <v>0</v>
      </c>
      <c r="F18" s="91">
        <v>0</v>
      </c>
      <c r="G18" s="95">
        <f t="shared" si="1"/>
        <v>0</v>
      </c>
      <c r="H18" s="96"/>
      <c r="I18" s="97"/>
      <c r="J18" s="90"/>
      <c r="K18" s="98"/>
      <c r="L18" s="41"/>
      <c r="M18" s="41"/>
      <c r="N18" s="41"/>
      <c r="O18" s="41"/>
      <c r="P18" s="41"/>
      <c r="Q18" s="49"/>
      <c r="R18" s="94"/>
      <c r="S18" s="31"/>
    </row>
    <row r="19" spans="1:19" s="17" customFormat="1">
      <c r="A19" s="90"/>
      <c r="B19" s="31" t="s">
        <v>167</v>
      </c>
      <c r="C19" s="91">
        <v>0</v>
      </c>
      <c r="D19" s="91">
        <v>0</v>
      </c>
      <c r="E19" s="91">
        <v>0</v>
      </c>
      <c r="F19" s="91">
        <v>0</v>
      </c>
      <c r="G19" s="95">
        <f t="shared" si="1"/>
        <v>0</v>
      </c>
      <c r="H19" s="94"/>
      <c r="I19" s="31"/>
      <c r="J19" s="90"/>
      <c r="K19" s="104" t="s">
        <v>169</v>
      </c>
      <c r="L19" s="41"/>
      <c r="M19" s="41"/>
      <c r="N19" s="41"/>
      <c r="O19" s="41"/>
      <c r="P19" s="41"/>
      <c r="Q19" s="49"/>
      <c r="R19" s="94"/>
      <c r="S19" s="31"/>
    </row>
    <row r="20" spans="1:19" s="17" customFormat="1">
      <c r="A20" s="90"/>
      <c r="B20" s="31" t="s">
        <v>168</v>
      </c>
      <c r="C20" s="91">
        <v>1500</v>
      </c>
      <c r="D20" s="91">
        <v>1500</v>
      </c>
      <c r="E20" s="91">
        <v>1500</v>
      </c>
      <c r="F20" s="91">
        <v>1500</v>
      </c>
      <c r="G20" s="95">
        <f t="shared" si="1"/>
        <v>6000</v>
      </c>
      <c r="H20" s="94"/>
      <c r="I20" s="31"/>
      <c r="J20" s="90"/>
      <c r="K20" s="98" t="s">
        <v>159</v>
      </c>
      <c r="L20" s="41"/>
      <c r="M20" s="41"/>
      <c r="N20" s="41"/>
      <c r="O20" s="41"/>
      <c r="P20" s="41"/>
      <c r="Q20" s="48">
        <f>SUM(G13)</f>
        <v>5200</v>
      </c>
      <c r="R20" s="94"/>
      <c r="S20" s="31"/>
    </row>
    <row r="21" spans="1:19" s="17" customFormat="1">
      <c r="A21" s="90"/>
      <c r="B21" s="31" t="s">
        <v>170</v>
      </c>
      <c r="C21" s="91">
        <f>SUM(Production!C31/4)</f>
        <v>0</v>
      </c>
      <c r="D21" s="91">
        <f>SUM(Production!C31/4)</f>
        <v>0</v>
      </c>
      <c r="E21" s="91">
        <f>SUM(Production!C31/4)</f>
        <v>0</v>
      </c>
      <c r="F21" s="91">
        <f>SUM(Production!C31/4)</f>
        <v>0</v>
      </c>
      <c r="G21" s="95">
        <f t="shared" si="1"/>
        <v>0</v>
      </c>
      <c r="H21" s="94"/>
      <c r="I21" s="31"/>
      <c r="J21" s="90"/>
      <c r="K21" s="98" t="s">
        <v>161</v>
      </c>
      <c r="L21" s="41"/>
      <c r="M21" s="41"/>
      <c r="N21" s="41"/>
      <c r="O21" s="41"/>
      <c r="P21" s="41"/>
      <c r="Q21" s="48">
        <f>SUM(G14)</f>
        <v>0</v>
      </c>
      <c r="R21" s="94"/>
      <c r="S21" s="31"/>
    </row>
    <row r="22" spans="1:19" s="17" customFormat="1">
      <c r="A22" s="90"/>
      <c r="B22" s="97"/>
      <c r="C22" s="91"/>
      <c r="D22" s="91"/>
      <c r="E22" s="91"/>
      <c r="F22" s="91"/>
      <c r="G22" s="95">
        <f t="shared" si="1"/>
        <v>0</v>
      </c>
      <c r="H22" s="94"/>
      <c r="I22" s="31"/>
      <c r="J22" s="90"/>
      <c r="K22" s="98" t="s">
        <v>282</v>
      </c>
      <c r="L22" s="41"/>
      <c r="M22" s="41"/>
      <c r="N22" s="41"/>
      <c r="O22" s="41"/>
      <c r="P22" s="41"/>
      <c r="Q22" s="48">
        <f>SUM(G15:G17)</f>
        <v>0</v>
      </c>
      <c r="R22" s="94"/>
      <c r="S22" s="31"/>
    </row>
    <row r="23" spans="1:19" s="17" customFormat="1">
      <c r="A23" s="90"/>
      <c r="B23" s="97"/>
      <c r="C23" s="91"/>
      <c r="D23" s="91"/>
      <c r="E23" s="91"/>
      <c r="F23" s="91"/>
      <c r="G23" s="95">
        <f>SUM(C23:F23)</f>
        <v>0</v>
      </c>
      <c r="H23" s="94"/>
      <c r="I23" s="31"/>
      <c r="J23" s="90"/>
      <c r="K23" s="98" t="s">
        <v>165</v>
      </c>
      <c r="L23" s="41"/>
      <c r="M23" s="41"/>
      <c r="N23" s="41"/>
      <c r="O23" s="41"/>
      <c r="P23" s="41"/>
      <c r="Q23" s="48">
        <f>SUM(G18)</f>
        <v>0</v>
      </c>
      <c r="R23" s="94"/>
      <c r="S23" s="31"/>
    </row>
    <row r="24" spans="1:19" s="17" customFormat="1">
      <c r="A24" s="90"/>
      <c r="B24" s="97"/>
      <c r="C24" s="91"/>
      <c r="D24" s="91"/>
      <c r="E24" s="91"/>
      <c r="F24" s="91"/>
      <c r="G24" s="105"/>
      <c r="H24" s="94"/>
      <c r="I24" s="31"/>
      <c r="J24" s="90"/>
      <c r="K24" s="98" t="s">
        <v>167</v>
      </c>
      <c r="L24" s="41"/>
      <c r="M24" s="41"/>
      <c r="N24" s="41"/>
      <c r="O24" s="41"/>
      <c r="P24" s="41"/>
      <c r="Q24" s="48">
        <f>SUM(G19)</f>
        <v>0</v>
      </c>
      <c r="R24" s="94"/>
      <c r="S24" s="31"/>
    </row>
    <row r="25" spans="1:19" s="17" customFormat="1">
      <c r="A25" s="90"/>
      <c r="B25" s="33" t="s">
        <v>171</v>
      </c>
      <c r="C25" s="102">
        <f>SUM(C12:C23)</f>
        <v>3700</v>
      </c>
      <c r="D25" s="102">
        <f>SUM(D12:D23)</f>
        <v>2500</v>
      </c>
      <c r="E25" s="102">
        <f>SUM(E12:E23)</f>
        <v>2500</v>
      </c>
      <c r="F25" s="102">
        <f>SUM(F12:F23)</f>
        <v>2500</v>
      </c>
      <c r="G25" s="95">
        <f>SUM(C25:F25)</f>
        <v>11200</v>
      </c>
      <c r="H25" s="94"/>
      <c r="I25" s="31"/>
      <c r="J25" s="90"/>
      <c r="K25" s="98" t="s">
        <v>172</v>
      </c>
      <c r="L25" s="41"/>
      <c r="M25" s="41"/>
      <c r="N25" s="41"/>
      <c r="O25" s="41"/>
      <c r="P25" s="41"/>
      <c r="Q25" s="48">
        <f>SUM(G20)</f>
        <v>6000</v>
      </c>
      <c r="R25" s="94"/>
      <c r="S25" s="31"/>
    </row>
    <row r="26" spans="1:19" s="17" customFormat="1" ht="12.75">
      <c r="A26" s="90"/>
      <c r="B26" s="31"/>
      <c r="C26" s="92"/>
      <c r="D26" s="92"/>
      <c r="E26" s="92"/>
      <c r="F26" s="92"/>
      <c r="G26" s="95"/>
      <c r="H26" s="94"/>
      <c r="I26" s="31"/>
      <c r="J26" s="90"/>
      <c r="R26" s="94"/>
      <c r="S26" s="31"/>
    </row>
    <row r="27" spans="1:19" s="17" customFormat="1">
      <c r="A27" s="90"/>
      <c r="B27" s="33" t="s">
        <v>173</v>
      </c>
      <c r="C27" s="102">
        <f>SUM(C9-C25)</f>
        <v>56300</v>
      </c>
      <c r="D27" s="102">
        <f>SUM(D9-D25)</f>
        <v>-2500</v>
      </c>
      <c r="E27" s="102">
        <f>SUM(E9-E25)</f>
        <v>-2500</v>
      </c>
      <c r="F27" s="102">
        <f>SUM(F9-F25)</f>
        <v>-2500</v>
      </c>
      <c r="G27" s="93">
        <f>SUM(G9-G25)</f>
        <v>48800</v>
      </c>
      <c r="H27" s="94"/>
      <c r="I27" s="31"/>
      <c r="J27" s="90"/>
      <c r="K27" s="98"/>
      <c r="L27" s="41"/>
      <c r="M27" s="41"/>
      <c r="N27" s="41"/>
      <c r="O27" s="41"/>
      <c r="P27" s="41"/>
      <c r="Q27" s="49"/>
      <c r="R27" s="94"/>
      <c r="S27" s="31"/>
    </row>
    <row r="28" spans="1:19" s="17" customFormat="1">
      <c r="A28" s="90"/>
      <c r="B28" s="33"/>
      <c r="C28" s="102"/>
      <c r="D28" s="102"/>
      <c r="E28" s="102"/>
      <c r="F28" s="102"/>
      <c r="G28" s="93"/>
      <c r="H28" s="94"/>
      <c r="I28" s="31"/>
      <c r="J28" s="90"/>
      <c r="K28" s="98"/>
      <c r="L28" s="41"/>
      <c r="M28" s="41"/>
      <c r="N28" s="41"/>
      <c r="O28" s="41"/>
      <c r="P28" s="41"/>
      <c r="Q28" s="49"/>
      <c r="R28" s="94"/>
      <c r="S28" s="31"/>
    </row>
    <row r="29" spans="1:19" s="17" customFormat="1">
      <c r="A29" s="90"/>
      <c r="B29" s="33" t="s">
        <v>174</v>
      </c>
      <c r="C29" s="102">
        <f>SUM(C27+C5)</f>
        <v>56300</v>
      </c>
      <c r="D29" s="102">
        <f>SUM(D27+D5)</f>
        <v>53800</v>
      </c>
      <c r="E29" s="102">
        <f>SUM(E27+E5)</f>
        <v>51300</v>
      </c>
      <c r="F29" s="102">
        <f>SUM(F27+F5)</f>
        <v>48800</v>
      </c>
      <c r="G29" s="102">
        <f>SUM(G27+G5)</f>
        <v>48800</v>
      </c>
      <c r="H29" s="106"/>
      <c r="I29" s="107"/>
      <c r="J29" s="90"/>
      <c r="K29" s="98"/>
      <c r="L29" s="41"/>
      <c r="M29" s="41"/>
      <c r="N29" s="41"/>
      <c r="O29" s="41"/>
      <c r="P29" s="41"/>
      <c r="Q29" s="49"/>
      <c r="R29" s="94"/>
      <c r="S29" s="31"/>
    </row>
    <row r="30" spans="1:19" s="17" customFormat="1">
      <c r="A30" s="90"/>
      <c r="B30" s="31"/>
      <c r="C30" s="108"/>
      <c r="D30" s="108"/>
      <c r="E30" s="108"/>
      <c r="F30" s="108"/>
      <c r="G30" s="108"/>
      <c r="H30" s="94"/>
      <c r="I30" s="31"/>
      <c r="J30" s="90"/>
      <c r="K30" s="103" t="s">
        <v>175</v>
      </c>
      <c r="L30" s="41"/>
      <c r="M30" s="41"/>
      <c r="N30" s="41"/>
      <c r="O30" s="41"/>
      <c r="P30" s="41"/>
      <c r="Q30" s="48">
        <f>SUM(Q19:Q25)</f>
        <v>11200</v>
      </c>
      <c r="R30" s="94"/>
      <c r="S30" s="31"/>
    </row>
    <row r="31" spans="1:19" s="17" customFormat="1">
      <c r="A31" s="90"/>
      <c r="B31" s="31"/>
      <c r="C31" s="109"/>
      <c r="D31" s="109"/>
      <c r="E31" s="109"/>
      <c r="F31" s="109"/>
      <c r="G31" s="109"/>
      <c r="H31" s="94"/>
      <c r="I31" s="31"/>
      <c r="J31" s="90"/>
      <c r="K31" s="98"/>
      <c r="L31" s="41"/>
      <c r="M31" s="41"/>
      <c r="N31" s="41"/>
      <c r="O31" s="41"/>
      <c r="P31" s="41"/>
      <c r="Q31" s="49"/>
      <c r="R31" s="94"/>
      <c r="S31" s="31"/>
    </row>
    <row r="32" spans="1:19" s="17" customFormat="1">
      <c r="A32" s="90"/>
      <c r="B32" s="33" t="s">
        <v>176</v>
      </c>
      <c r="C32" s="31"/>
      <c r="D32" s="31"/>
      <c r="E32" s="31"/>
      <c r="F32" s="31"/>
      <c r="G32" s="31"/>
      <c r="H32" s="94"/>
      <c r="I32" s="31"/>
      <c r="J32" s="90"/>
      <c r="K32" s="103" t="s">
        <v>177</v>
      </c>
      <c r="L32" s="41"/>
      <c r="M32" s="41"/>
      <c r="N32" s="41"/>
      <c r="O32" s="41"/>
      <c r="P32" s="41"/>
      <c r="Q32" s="48">
        <f>SUM(Q17-Q30)</f>
        <v>-11200</v>
      </c>
      <c r="R32" s="94"/>
      <c r="S32" s="31"/>
    </row>
    <row r="33" spans="1:19" s="17" customFormat="1" ht="13.5" thickBot="1">
      <c r="A33" s="110"/>
      <c r="B33" s="111"/>
      <c r="C33" s="111"/>
      <c r="D33" s="111"/>
      <c r="E33" s="111"/>
      <c r="F33" s="111"/>
      <c r="G33" s="111"/>
      <c r="H33" s="112"/>
      <c r="I33" s="31"/>
      <c r="J33" s="110"/>
      <c r="K33" s="111"/>
      <c r="L33" s="111"/>
      <c r="M33" s="111"/>
      <c r="N33" s="111"/>
      <c r="O33" s="111"/>
      <c r="P33" s="111"/>
      <c r="Q33" s="111"/>
      <c r="R33" s="112"/>
      <c r="S33" s="31"/>
    </row>
    <row r="34" spans="1:19" s="17" customFormat="1" ht="13.5" thickTop="1">
      <c r="A34" s="31"/>
      <c r="B34" s="31"/>
      <c r="C34" s="31"/>
      <c r="D34" s="31"/>
      <c r="E34" s="31"/>
      <c r="F34" s="31"/>
      <c r="G34" s="31"/>
      <c r="H34" s="31"/>
      <c r="I34" s="31"/>
      <c r="J34" s="31"/>
      <c r="K34" s="31"/>
      <c r="L34" s="31"/>
      <c r="M34" s="31"/>
      <c r="N34" s="31"/>
      <c r="O34" s="31"/>
      <c r="P34" s="31"/>
      <c r="Q34" s="31"/>
      <c r="R34" s="31"/>
    </row>
    <row r="35" spans="1:19" s="17" customFormat="1" ht="12.75"/>
    <row r="36" spans="1:19" s="17" customFormat="1" ht="12.75"/>
    <row r="37" spans="1:19" s="17" customFormat="1" ht="12.75"/>
    <row r="38" spans="1:19" s="17" customFormat="1" ht="12.75"/>
    <row r="39" spans="1:19" s="17" customFormat="1" ht="12.75"/>
    <row r="40" spans="1:19" s="17" customFormat="1" ht="13.5" thickBot="1"/>
    <row r="41" spans="1:19" s="17" customFormat="1" ht="13.5" thickTop="1">
      <c r="B41" s="113" t="s">
        <v>178</v>
      </c>
      <c r="C41" s="76"/>
      <c r="D41" s="76"/>
      <c r="E41" s="78"/>
    </row>
    <row r="42" spans="1:19" s="17" customFormat="1" ht="12.75">
      <c r="B42" s="90"/>
      <c r="E42" s="94"/>
    </row>
    <row r="43" spans="1:19" s="17" customFormat="1" ht="12.75">
      <c r="B43" s="114" t="s">
        <v>179</v>
      </c>
      <c r="E43" s="115">
        <f>SUM('Research 2'!D35)</f>
        <v>0</v>
      </c>
    </row>
    <row r="44" spans="1:19" s="17" customFormat="1" ht="12.75">
      <c r="B44" s="114" t="s">
        <v>180</v>
      </c>
      <c r="D44" s="31"/>
      <c r="E44" s="255">
        <v>0</v>
      </c>
      <c r="F44" s="31"/>
    </row>
    <row r="45" spans="1:19" s="17" customFormat="1" ht="12.75">
      <c r="B45" s="90"/>
      <c r="E45" s="94"/>
    </row>
    <row r="46" spans="1:19">
      <c r="B46" s="114" t="s">
        <v>181</v>
      </c>
      <c r="C46" s="17" t="s">
        <v>182</v>
      </c>
      <c r="D46" s="17"/>
      <c r="E46" s="115">
        <f>SUM(Production!C21)</f>
        <v>0</v>
      </c>
    </row>
    <row r="47" spans="1:19">
      <c r="B47" s="90"/>
      <c r="C47" s="17" t="s">
        <v>183</v>
      </c>
      <c r="D47" s="17"/>
      <c r="E47" s="115">
        <f>SUM(Production!C31)</f>
        <v>0</v>
      </c>
    </row>
    <row r="48" spans="1:19">
      <c r="B48" s="90"/>
      <c r="C48" s="17" t="s">
        <v>184</v>
      </c>
      <c r="D48" s="17"/>
      <c r="E48" s="115">
        <f>SUM(Production!D40)</f>
        <v>0</v>
      </c>
    </row>
    <row r="49" spans="2:5">
      <c r="B49" s="116"/>
      <c r="C49" s="31"/>
      <c r="D49" s="31"/>
      <c r="E49" s="117"/>
    </row>
    <row r="50" spans="2:5" ht="15.75" thickBot="1">
      <c r="B50" s="118" t="s">
        <v>185</v>
      </c>
      <c r="C50" s="119" t="s">
        <v>186</v>
      </c>
      <c r="D50" s="120"/>
      <c r="E50" s="121" t="s">
        <v>273</v>
      </c>
    </row>
    <row r="51" spans="2:5" ht="15.75" thickTop="1"/>
  </sheetData>
  <sheetProtection password="CDE6" sheet="1" objects="1" scenarios="1"/>
  <pageMargins left="1.1299999999999999" right="0.70866141732283472" top="0.34" bottom="0.41" header="0.15" footer="0.31496062992125984"/>
  <pageSetup paperSize="9" orientation="landscape" horizontalDpi="0" verticalDpi="0" r:id="rId1"/>
  <headerFooter>
    <oddHeader>&amp;C&amp;G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28"/>
  <sheetViews>
    <sheetView topLeftCell="F1" workbookViewId="0">
      <selection activeCell="I31" sqref="I31"/>
    </sheetView>
  </sheetViews>
  <sheetFormatPr defaultRowHeight="15"/>
  <cols>
    <col min="1" max="1" width="0.28515625" hidden="1" customWidth="1"/>
    <col min="2" max="2" width="10.28515625" hidden="1" customWidth="1"/>
    <col min="3" max="3" width="0.140625" hidden="1" customWidth="1"/>
    <col min="4" max="4" width="0" hidden="1" customWidth="1"/>
    <col min="5" max="5" width="15.7109375" hidden="1" customWidth="1"/>
    <col min="6" max="6" width="4.85546875" customWidth="1"/>
    <col min="7" max="7" width="60.7109375" customWidth="1"/>
    <col min="8" max="8" width="4" customWidth="1"/>
    <col min="9" max="9" width="60.7109375" customWidth="1"/>
    <col min="10" max="10" width="0.85546875" customWidth="1"/>
    <col min="11" max="11" width="45.5703125" customWidth="1"/>
    <col min="12" max="12" width="44.7109375" customWidth="1"/>
  </cols>
  <sheetData>
    <row r="1" spans="6:12" ht="40.5" customHeight="1"/>
    <row r="2" spans="6:12" ht="15.75" thickBot="1">
      <c r="H2" s="123" t="s">
        <v>155</v>
      </c>
      <c r="I2" s="137"/>
    </row>
    <row r="3" spans="6:12" ht="52.5" customHeight="1" thickBot="1">
      <c r="G3" s="156"/>
      <c r="H3" s="238" t="str">
        <f>(CEO!C6)</f>
        <v>CEO enter your business name!</v>
      </c>
      <c r="I3" s="237"/>
      <c r="K3" s="239" t="s">
        <v>266</v>
      </c>
      <c r="L3" s="243" t="s">
        <v>268</v>
      </c>
    </row>
    <row r="4" spans="6:12" ht="16.5" thickTop="1" thickBot="1">
      <c r="F4" s="136"/>
      <c r="G4" s="158" t="s">
        <v>223</v>
      </c>
      <c r="H4" s="160"/>
      <c r="I4" s="159" t="s">
        <v>225</v>
      </c>
      <c r="K4" s="240" t="s">
        <v>227</v>
      </c>
      <c r="L4" s="244" t="s">
        <v>246</v>
      </c>
    </row>
    <row r="5" spans="6:12" ht="15.75" thickTop="1">
      <c r="F5" s="161">
        <v>1</v>
      </c>
      <c r="G5" s="164"/>
      <c r="H5" s="161">
        <v>1</v>
      </c>
      <c r="I5" s="165"/>
      <c r="K5" s="240" t="s">
        <v>228</v>
      </c>
      <c r="L5" s="244" t="s">
        <v>247</v>
      </c>
    </row>
    <row r="6" spans="6:12">
      <c r="F6" s="161"/>
      <c r="G6" s="164"/>
      <c r="H6" s="161"/>
      <c r="I6" s="165"/>
      <c r="K6" s="240" t="s">
        <v>229</v>
      </c>
      <c r="L6" s="244" t="s">
        <v>248</v>
      </c>
    </row>
    <row r="7" spans="6:12">
      <c r="F7" s="161">
        <v>2</v>
      </c>
      <c r="G7" s="164"/>
      <c r="H7" s="161">
        <v>2</v>
      </c>
      <c r="I7" s="165"/>
      <c r="K7" s="240" t="s">
        <v>230</v>
      </c>
      <c r="L7" s="245" t="s">
        <v>249</v>
      </c>
    </row>
    <row r="8" spans="6:12" ht="24">
      <c r="F8" s="161"/>
      <c r="G8" s="164"/>
      <c r="H8" s="161"/>
      <c r="I8" s="165"/>
      <c r="K8" s="240" t="s">
        <v>231</v>
      </c>
      <c r="L8" s="245" t="s">
        <v>250</v>
      </c>
    </row>
    <row r="9" spans="6:12">
      <c r="F9" s="161">
        <v>3</v>
      </c>
      <c r="G9" s="164"/>
      <c r="H9" s="161">
        <v>3</v>
      </c>
      <c r="I9" s="165"/>
      <c r="K9" s="240" t="s">
        <v>232</v>
      </c>
      <c r="L9" s="245" t="s">
        <v>251</v>
      </c>
    </row>
    <row r="10" spans="6:12">
      <c r="F10" s="161"/>
      <c r="G10" s="164"/>
      <c r="H10" s="161"/>
      <c r="I10" s="165"/>
      <c r="K10" s="240" t="s">
        <v>233</v>
      </c>
      <c r="L10" s="245" t="s">
        <v>252</v>
      </c>
    </row>
    <row r="11" spans="6:12">
      <c r="F11" s="161">
        <v>4</v>
      </c>
      <c r="G11" s="164"/>
      <c r="H11" s="161">
        <v>4</v>
      </c>
      <c r="I11" s="165"/>
      <c r="K11" s="240" t="s">
        <v>234</v>
      </c>
      <c r="L11" s="245" t="s">
        <v>253</v>
      </c>
    </row>
    <row r="12" spans="6:12" ht="15.75" thickBot="1">
      <c r="F12" s="161"/>
      <c r="G12" s="5"/>
      <c r="H12" s="161"/>
      <c r="I12" s="166"/>
      <c r="K12" s="240" t="s">
        <v>235</v>
      </c>
      <c r="L12" s="244" t="s">
        <v>254</v>
      </c>
    </row>
    <row r="13" spans="6:12" ht="16.5" thickTop="1" thickBot="1">
      <c r="F13" s="136"/>
      <c r="G13" s="158" t="s">
        <v>224</v>
      </c>
      <c r="H13" s="160"/>
      <c r="I13" s="159" t="s">
        <v>283</v>
      </c>
      <c r="K13" s="240" t="s">
        <v>236</v>
      </c>
      <c r="L13" s="244" t="s">
        <v>255</v>
      </c>
    </row>
    <row r="14" spans="6:12" ht="15.75" thickTop="1">
      <c r="F14" s="161"/>
      <c r="G14" s="5"/>
      <c r="H14" s="161"/>
      <c r="I14" s="166"/>
      <c r="K14" s="240" t="s">
        <v>237</v>
      </c>
      <c r="L14" s="244" t="s">
        <v>256</v>
      </c>
    </row>
    <row r="15" spans="6:12">
      <c r="F15" s="161">
        <v>1</v>
      </c>
      <c r="G15" s="164"/>
      <c r="H15" s="161">
        <v>1</v>
      </c>
      <c r="I15" s="165"/>
      <c r="K15" s="240" t="s">
        <v>238</v>
      </c>
      <c r="L15" s="244" t="s">
        <v>257</v>
      </c>
    </row>
    <row r="16" spans="6:12">
      <c r="F16" s="162" t="s">
        <v>226</v>
      </c>
      <c r="G16" s="167"/>
      <c r="H16" s="162" t="s">
        <v>226</v>
      </c>
      <c r="I16" s="169"/>
      <c r="K16" s="240" t="s">
        <v>239</v>
      </c>
      <c r="L16" s="244" t="s">
        <v>258</v>
      </c>
    </row>
    <row r="17" spans="6:12">
      <c r="F17" s="162"/>
      <c r="G17" s="167"/>
      <c r="H17" s="162"/>
      <c r="I17" s="169"/>
      <c r="K17" s="240" t="s">
        <v>240</v>
      </c>
      <c r="L17" s="244" t="s">
        <v>259</v>
      </c>
    </row>
    <row r="18" spans="6:12">
      <c r="F18" s="161">
        <v>2</v>
      </c>
      <c r="G18" s="164"/>
      <c r="H18" s="161">
        <v>2</v>
      </c>
      <c r="I18" s="165"/>
      <c r="K18" s="240" t="s">
        <v>241</v>
      </c>
      <c r="L18" s="244" t="s">
        <v>260</v>
      </c>
    </row>
    <row r="19" spans="6:12">
      <c r="F19" s="162" t="s">
        <v>226</v>
      </c>
      <c r="G19" s="167"/>
      <c r="H19" s="162" t="s">
        <v>226</v>
      </c>
      <c r="I19" s="169"/>
      <c r="K19" s="240" t="s">
        <v>242</v>
      </c>
      <c r="L19" s="244" t="s">
        <v>261</v>
      </c>
    </row>
    <row r="20" spans="6:12">
      <c r="F20" s="162"/>
      <c r="G20" s="167"/>
      <c r="H20" s="162"/>
      <c r="I20" s="169"/>
      <c r="K20" s="240" t="s">
        <v>243</v>
      </c>
      <c r="L20" s="244" t="s">
        <v>262</v>
      </c>
    </row>
    <row r="21" spans="6:12">
      <c r="F21" s="161">
        <v>3</v>
      </c>
      <c r="G21" s="164"/>
      <c r="H21" s="161">
        <v>3</v>
      </c>
      <c r="I21" s="165"/>
      <c r="K21" s="240" t="s">
        <v>244</v>
      </c>
      <c r="L21" s="244" t="s">
        <v>263</v>
      </c>
    </row>
    <row r="22" spans="6:12">
      <c r="F22" s="162" t="s">
        <v>226</v>
      </c>
      <c r="G22" s="167"/>
      <c r="H22" s="162" t="s">
        <v>226</v>
      </c>
      <c r="I22" s="169"/>
      <c r="K22" s="240" t="s">
        <v>245</v>
      </c>
      <c r="L22" s="244" t="s">
        <v>264</v>
      </c>
    </row>
    <row r="23" spans="6:12">
      <c r="F23" s="162"/>
      <c r="G23" s="167"/>
      <c r="H23" s="162"/>
      <c r="I23" s="169"/>
      <c r="K23" s="240"/>
      <c r="L23" s="244" t="s">
        <v>267</v>
      </c>
    </row>
    <row r="24" spans="6:12">
      <c r="F24" s="161">
        <v>4</v>
      </c>
      <c r="G24" s="164"/>
      <c r="H24" s="161">
        <v>4</v>
      </c>
      <c r="I24" s="165"/>
      <c r="K24" s="241"/>
      <c r="L24" s="244" t="s">
        <v>265</v>
      </c>
    </row>
    <row r="25" spans="6:12">
      <c r="F25" s="161"/>
      <c r="G25" s="164"/>
      <c r="H25" s="161"/>
      <c r="I25" s="165"/>
      <c r="J25" s="247"/>
      <c r="K25" s="248"/>
      <c r="L25" s="249"/>
    </row>
    <row r="26" spans="6:12" ht="15.75" thickBot="1">
      <c r="F26" s="163" t="s">
        <v>226</v>
      </c>
      <c r="G26" s="168"/>
      <c r="H26" s="163" t="s">
        <v>226</v>
      </c>
      <c r="I26" s="170"/>
      <c r="J26" s="247"/>
      <c r="K26" s="248"/>
      <c r="L26" s="249"/>
    </row>
    <row r="27" spans="6:12" ht="16.5" thickTop="1" thickBot="1">
      <c r="G27" s="128"/>
      <c r="I27" s="128"/>
      <c r="K27" s="242"/>
      <c r="L27" s="246"/>
    </row>
    <row r="28" spans="6:12" ht="15.75">
      <c r="G28" s="276" t="s">
        <v>275</v>
      </c>
      <c r="H28" s="277" t="str">
        <f>CLEAN(CEO!C49)</f>
        <v/>
      </c>
    </row>
  </sheetData>
  <sheetProtection password="CDE6" sheet="1" objects="1" scenarios="1"/>
  <pageMargins left="0.70866141732283472" right="0.70866141732283472" top="0.74803149606299213" bottom="0.74803149606299213" header="0.31496062992125984" footer="0.31496062992125984"/>
  <pageSetup paperSize="9" orientation="landscape" horizontalDpi="0" verticalDpi="0" r:id="rId1"/>
  <headerFooter>
    <oddHeader>&amp;C&amp;G</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5:C50"/>
  <sheetViews>
    <sheetView topLeftCell="A14" workbookViewId="0">
      <selection activeCell="G51" sqref="G51"/>
    </sheetView>
  </sheetViews>
  <sheetFormatPr defaultRowHeight="15"/>
  <cols>
    <col min="1" max="1" width="22.5703125" customWidth="1"/>
    <col min="2" max="2" width="20.28515625" customWidth="1"/>
    <col min="3" max="3" width="53" customWidth="1"/>
  </cols>
  <sheetData>
    <row r="5" spans="1:3" ht="15.75" thickBot="1"/>
    <row r="6" spans="1:3" ht="29.25" customHeight="1" thickBot="1">
      <c r="B6" s="123" t="s">
        <v>142</v>
      </c>
      <c r="C6" s="311" t="s">
        <v>276</v>
      </c>
    </row>
    <row r="8" spans="1:3" ht="15.75" thickBot="1"/>
    <row r="9" spans="1:3" ht="33" customHeight="1" thickBot="1">
      <c r="B9" s="123" t="s">
        <v>187</v>
      </c>
      <c r="C9" s="311" t="s">
        <v>284</v>
      </c>
    </row>
    <row r="10" spans="1:3" ht="15.75" thickBot="1"/>
    <row r="11" spans="1:3">
      <c r="A11" s="123" t="s">
        <v>307</v>
      </c>
      <c r="B11" s="327"/>
      <c r="C11" s="328"/>
    </row>
    <row r="12" spans="1:3">
      <c r="A12" s="123" t="s">
        <v>308</v>
      </c>
      <c r="B12" s="329"/>
      <c r="C12" s="330"/>
    </row>
    <row r="13" spans="1:3">
      <c r="B13" s="329"/>
      <c r="C13" s="330"/>
    </row>
    <row r="14" spans="1:3" ht="15.75" thickBot="1">
      <c r="B14" s="331"/>
      <c r="C14" s="332"/>
    </row>
    <row r="16" spans="1:3" ht="15.75" thickBot="1"/>
    <row r="17" spans="1:3">
      <c r="A17" s="123" t="s">
        <v>188</v>
      </c>
      <c r="B17" s="327"/>
      <c r="C17" s="328"/>
    </row>
    <row r="18" spans="1:3">
      <c r="A18" s="123" t="s">
        <v>189</v>
      </c>
      <c r="B18" s="329"/>
      <c r="C18" s="330"/>
    </row>
    <row r="19" spans="1:3">
      <c r="B19" s="329"/>
      <c r="C19" s="330"/>
    </row>
    <row r="20" spans="1:3" ht="15.75" thickBot="1">
      <c r="B20" s="331"/>
      <c r="C20" s="332"/>
    </row>
    <row r="21" spans="1:3">
      <c r="A21" s="123"/>
    </row>
    <row r="22" spans="1:3">
      <c r="A22" s="123" t="s">
        <v>190</v>
      </c>
    </row>
    <row r="23" spans="1:3">
      <c r="A23" s="123"/>
    </row>
    <row r="24" spans="1:3">
      <c r="A24" s="83" t="s">
        <v>208</v>
      </c>
      <c r="B24" s="83" t="s">
        <v>209</v>
      </c>
      <c r="C24" s="83" t="s">
        <v>192</v>
      </c>
    </row>
    <row r="25" spans="1:3">
      <c r="A25" s="129" t="s">
        <v>210</v>
      </c>
      <c r="B25" s="83" t="s">
        <v>211</v>
      </c>
      <c r="C25" s="271"/>
    </row>
    <row r="26" spans="1:3">
      <c r="A26" s="83"/>
      <c r="B26" s="83"/>
      <c r="C26" s="229"/>
    </row>
    <row r="27" spans="1:3">
      <c r="A27" s="41" t="s">
        <v>191</v>
      </c>
      <c r="B27" s="83" t="s">
        <v>207</v>
      </c>
      <c r="C27" s="5"/>
    </row>
    <row r="28" spans="1:3">
      <c r="A28" s="41"/>
      <c r="B28" s="83"/>
      <c r="C28" s="5"/>
    </row>
    <row r="29" spans="1:3">
      <c r="A29" s="41" t="s">
        <v>205</v>
      </c>
      <c r="B29" s="83" t="s">
        <v>206</v>
      </c>
      <c r="C29" s="5"/>
    </row>
    <row r="30" spans="1:3">
      <c r="A30" s="41"/>
      <c r="B30" s="41"/>
      <c r="C30" s="5"/>
    </row>
    <row r="31" spans="1:3">
      <c r="A31" s="41" t="s">
        <v>193</v>
      </c>
      <c r="B31" s="83" t="s">
        <v>197</v>
      </c>
      <c r="C31" s="5"/>
    </row>
    <row r="32" spans="1:3">
      <c r="A32" s="41"/>
      <c r="B32" s="83"/>
      <c r="C32" s="5"/>
    </row>
    <row r="33" spans="1:3">
      <c r="A33" s="41" t="s">
        <v>194</v>
      </c>
      <c r="B33" s="83" t="s">
        <v>197</v>
      </c>
      <c r="C33" s="5"/>
    </row>
    <row r="34" spans="1:3">
      <c r="A34" s="41"/>
      <c r="B34" s="83"/>
      <c r="C34" s="5"/>
    </row>
    <row r="35" spans="1:3">
      <c r="A35" s="41" t="s">
        <v>195</v>
      </c>
      <c r="B35" s="83" t="s">
        <v>197</v>
      </c>
      <c r="C35" s="5"/>
    </row>
    <row r="36" spans="1:3">
      <c r="A36" s="41"/>
      <c r="B36" s="83"/>
      <c r="C36" s="5"/>
    </row>
    <row r="37" spans="1:3">
      <c r="A37" s="41" t="s">
        <v>196</v>
      </c>
      <c r="B37" s="83" t="s">
        <v>197</v>
      </c>
      <c r="C37" s="5"/>
    </row>
    <row r="38" spans="1:3">
      <c r="A38" s="41"/>
      <c r="B38" s="83"/>
      <c r="C38" s="5"/>
    </row>
    <row r="39" spans="1:3">
      <c r="A39" s="41" t="s">
        <v>198</v>
      </c>
      <c r="B39" s="83" t="s">
        <v>204</v>
      </c>
      <c r="C39" s="5"/>
    </row>
    <row r="40" spans="1:3">
      <c r="A40" s="41"/>
      <c r="B40" s="83"/>
      <c r="C40" s="5"/>
    </row>
    <row r="41" spans="1:3">
      <c r="A41" s="41" t="s">
        <v>199</v>
      </c>
      <c r="B41" s="83" t="s">
        <v>204</v>
      </c>
      <c r="C41" s="5"/>
    </row>
    <row r="42" spans="1:3">
      <c r="A42" s="41"/>
      <c r="B42" s="41"/>
      <c r="C42" s="5"/>
    </row>
    <row r="43" spans="1:3">
      <c r="A43" s="41" t="s">
        <v>201</v>
      </c>
      <c r="B43" s="83" t="s">
        <v>203</v>
      </c>
      <c r="C43" s="5"/>
    </row>
    <row r="44" spans="1:3">
      <c r="A44" s="41"/>
      <c r="B44" s="83"/>
      <c r="C44" s="5"/>
    </row>
    <row r="45" spans="1:3">
      <c r="A45" s="41" t="s">
        <v>202</v>
      </c>
      <c r="B45" s="83" t="s">
        <v>203</v>
      </c>
      <c r="C45" s="5"/>
    </row>
    <row r="46" spans="1:3">
      <c r="A46" s="41"/>
      <c r="B46" s="41"/>
      <c r="C46" s="5"/>
    </row>
    <row r="47" spans="1:3">
      <c r="A47" s="41" t="s">
        <v>274</v>
      </c>
      <c r="B47" s="83" t="s">
        <v>206</v>
      </c>
      <c r="C47" s="5"/>
    </row>
    <row r="48" spans="1:3">
      <c r="A48" s="41"/>
      <c r="B48" s="41"/>
      <c r="C48" s="5"/>
    </row>
    <row r="49" spans="1:3">
      <c r="A49" s="41" t="s">
        <v>200</v>
      </c>
      <c r="B49" s="83" t="s">
        <v>207</v>
      </c>
      <c r="C49" s="5"/>
    </row>
    <row r="50" spans="1:3">
      <c r="A50" s="41"/>
      <c r="B50" s="41"/>
      <c r="C50" s="5"/>
    </row>
  </sheetData>
  <sheetProtection password="CDE6" sheet="1" objects="1" scenarios="1"/>
  <mergeCells count="2">
    <mergeCell ref="B11:C14"/>
    <mergeCell ref="B17:C20"/>
  </mergeCells>
  <pageMargins left="0.70866141732283472" right="0.70866141732283472" top="0.74803149606299213" bottom="0.74803149606299213" header="0.31496062992125984" footer="0.31496062992125984"/>
  <pageSetup paperSize="9" scale="91" orientation="portrait" horizontalDpi="0" verticalDpi="0" r:id="rId1"/>
  <headerFooter>
    <oddHeader>&amp;C&amp;G</oddHeader>
  </headerFooter>
  <drawing r:id="rId2"/>
  <legacyDrawingHF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31"/>
  <sheetViews>
    <sheetView showWhiteSpace="0" workbookViewId="0">
      <selection activeCell="F12" sqref="F12"/>
    </sheetView>
  </sheetViews>
  <sheetFormatPr defaultRowHeight="15"/>
  <cols>
    <col min="2" max="2" width="18.42578125" style="123" customWidth="1"/>
    <col min="3" max="3" width="45.85546875" style="128" customWidth="1"/>
  </cols>
  <sheetData>
    <row r="1" spans="2:3" ht="39.75" customHeight="1" thickBot="1">
      <c r="C1" s="310"/>
    </row>
    <row r="2" spans="2:3" ht="18" customHeight="1" thickBot="1">
      <c r="B2" s="125" t="s">
        <v>212</v>
      </c>
      <c r="C2" s="260" t="str">
        <f>(CEO!C6)</f>
        <v>CEO enter your business name!</v>
      </c>
    </row>
    <row r="3" spans="2:3" ht="15.75" thickBot="1">
      <c r="C3" s="127"/>
    </row>
    <row r="4" spans="2:3" ht="59.25" customHeight="1" thickBot="1">
      <c r="B4" s="124" t="s">
        <v>213</v>
      </c>
      <c r="C4" s="270"/>
    </row>
    <row r="5" spans="2:3">
      <c r="C5" s="127"/>
    </row>
    <row r="6" spans="2:3" ht="15.75" thickBot="1">
      <c r="C6" s="127"/>
    </row>
    <row r="7" spans="2:3" ht="140.25" customHeight="1" thickBot="1">
      <c r="B7" s="124" t="s">
        <v>214</v>
      </c>
      <c r="C7" s="270"/>
    </row>
    <row r="8" spans="2:3" ht="15.75" thickBot="1">
      <c r="C8" s="127"/>
    </row>
    <row r="9" spans="2:3" ht="42" customHeight="1" thickBot="1">
      <c r="B9" s="126" t="s">
        <v>215</v>
      </c>
      <c r="C9" s="270"/>
    </row>
    <row r="10" spans="2:3" ht="45" customHeight="1" thickBot="1">
      <c r="B10" s="126" t="s">
        <v>216</v>
      </c>
      <c r="C10" s="270"/>
    </row>
    <row r="11" spans="2:3" ht="43.5" customHeight="1" thickBot="1">
      <c r="B11" s="126" t="s">
        <v>217</v>
      </c>
      <c r="C11" s="270"/>
    </row>
    <row r="12" spans="2:3">
      <c r="C12" s="127"/>
    </row>
    <row r="13" spans="2:3" ht="15.75" thickBot="1">
      <c r="C13" s="127"/>
    </row>
    <row r="14" spans="2:3" ht="30.75" customHeight="1" thickBot="1">
      <c r="B14" s="126" t="s">
        <v>270</v>
      </c>
      <c r="C14" s="261" t="str">
        <f>CLEAN(CEO!C27)</f>
        <v/>
      </c>
    </row>
    <row r="31" spans="1:1">
      <c r="A31" s="128"/>
    </row>
  </sheetData>
  <sheetProtection password="CDE6" sheet="1" objects="1" scenarios="1"/>
  <pageMargins left="0.70866141732283472" right="0.70866141732283472" top="0.74803149606299213" bottom="0.74803149606299213" header="0.31496062992125984" footer="0.31496062992125984"/>
  <pageSetup paperSize="9" scale="110" orientation="portrait" horizontalDpi="0" verticalDpi="0" r:id="rId1"/>
  <headerFooter>
    <oddHeader>&amp;C&amp;G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J175"/>
  <sheetViews>
    <sheetView topLeftCell="A3" workbookViewId="0">
      <selection activeCell="A31" sqref="A31"/>
    </sheetView>
  </sheetViews>
  <sheetFormatPr defaultRowHeight="15"/>
  <cols>
    <col min="1" max="1" width="7.42578125" customWidth="1"/>
    <col min="2" max="2" width="12.7109375" style="172" customWidth="1"/>
    <col min="3" max="3" width="14.28515625" style="172" customWidth="1"/>
    <col min="4" max="4" width="13.42578125" style="172" customWidth="1"/>
    <col min="5" max="5" width="12.140625" customWidth="1"/>
    <col min="7" max="7" width="13.85546875" customWidth="1"/>
    <col min="8" max="8" width="16.7109375" customWidth="1"/>
    <col min="9" max="9" width="17.7109375" customWidth="1"/>
    <col min="10" max="10" width="19.5703125" customWidth="1"/>
    <col min="11" max="11" width="12.28515625" customWidth="1"/>
    <col min="12" max="12" width="18.42578125" customWidth="1"/>
    <col min="13" max="13" width="18.140625" customWidth="1"/>
  </cols>
  <sheetData>
    <row r="2" spans="1:10" ht="99" customHeight="1"/>
    <row r="3" spans="1:10" ht="99" customHeight="1" thickBot="1">
      <c r="B3" s="171" t="s">
        <v>0</v>
      </c>
      <c r="F3" s="1"/>
      <c r="G3" s="1" t="s">
        <v>1</v>
      </c>
    </row>
    <row r="4" spans="1:10" ht="16.5" thickTop="1">
      <c r="A4" s="347" t="s">
        <v>2</v>
      </c>
      <c r="B4" s="349">
        <v>2010</v>
      </c>
      <c r="C4" s="350"/>
      <c r="D4" s="351"/>
      <c r="G4" s="337" t="s">
        <v>6</v>
      </c>
      <c r="H4" s="338"/>
      <c r="I4" s="341"/>
      <c r="J4" s="343" t="s">
        <v>7</v>
      </c>
    </row>
    <row r="5" spans="1:10" ht="15.75" thickBot="1">
      <c r="A5" s="348"/>
      <c r="B5" s="179" t="s">
        <v>3</v>
      </c>
      <c r="C5" s="175" t="s">
        <v>4</v>
      </c>
      <c r="D5" s="180" t="s">
        <v>5</v>
      </c>
      <c r="G5" s="339"/>
      <c r="H5" s="340"/>
      <c r="I5" s="342"/>
      <c r="J5" s="344"/>
    </row>
    <row r="6" spans="1:10" ht="16.5" thickTop="1">
      <c r="A6" s="173">
        <v>0</v>
      </c>
      <c r="B6" s="181">
        <v>32590</v>
      </c>
      <c r="C6" s="182">
        <v>31140</v>
      </c>
      <c r="D6" s="183">
        <f>SUM(B6:C6)</f>
        <v>63730</v>
      </c>
      <c r="G6" s="339"/>
      <c r="H6" s="340"/>
      <c r="I6" s="2"/>
      <c r="J6" s="3"/>
    </row>
    <row r="7" spans="1:10" ht="15.75">
      <c r="A7" s="174">
        <v>1</v>
      </c>
      <c r="B7" s="184">
        <v>32650</v>
      </c>
      <c r="C7" s="185">
        <v>30410</v>
      </c>
      <c r="D7" s="186">
        <f t="shared" ref="D7:D35" si="0">SUM(B7:C7)</f>
        <v>63060</v>
      </c>
      <c r="G7" s="345"/>
      <c r="H7" s="346"/>
      <c r="I7" s="4"/>
      <c r="J7" s="3"/>
    </row>
    <row r="8" spans="1:10" ht="15.75">
      <c r="A8" s="174">
        <v>2</v>
      </c>
      <c r="B8" s="184">
        <v>32910</v>
      </c>
      <c r="C8" s="185">
        <v>31140</v>
      </c>
      <c r="D8" s="186">
        <f t="shared" si="0"/>
        <v>64050</v>
      </c>
      <c r="G8" s="193" t="s">
        <v>8</v>
      </c>
      <c r="H8" s="194"/>
      <c r="I8" s="195">
        <v>0</v>
      </c>
      <c r="J8" s="196">
        <f t="shared" ref="J8:J23" si="1">SUM(I8*H155)</f>
        <v>0</v>
      </c>
    </row>
    <row r="9" spans="1:10" ht="15.75">
      <c r="A9" s="174">
        <v>3</v>
      </c>
      <c r="B9" s="184">
        <v>31630</v>
      </c>
      <c r="C9" s="185">
        <v>30190</v>
      </c>
      <c r="D9" s="186">
        <f t="shared" si="0"/>
        <v>61820</v>
      </c>
      <c r="G9" s="193" t="s">
        <v>9</v>
      </c>
      <c r="H9" s="194"/>
      <c r="I9" s="195">
        <v>0</v>
      </c>
      <c r="J9" s="196">
        <f t="shared" si="1"/>
        <v>0</v>
      </c>
    </row>
    <row r="10" spans="1:10" ht="15.75">
      <c r="A10" s="174">
        <v>4</v>
      </c>
      <c r="B10" s="184">
        <v>30240</v>
      </c>
      <c r="C10" s="185">
        <v>28950</v>
      </c>
      <c r="D10" s="186">
        <f t="shared" si="0"/>
        <v>59190</v>
      </c>
      <c r="G10" s="193" t="s">
        <v>10</v>
      </c>
      <c r="H10" s="194"/>
      <c r="I10" s="195">
        <v>0</v>
      </c>
      <c r="J10" s="196">
        <f t="shared" si="1"/>
        <v>0</v>
      </c>
    </row>
    <row r="11" spans="1:10" ht="15.75">
      <c r="A11" s="174">
        <v>5</v>
      </c>
      <c r="B11" s="184">
        <v>29640</v>
      </c>
      <c r="C11" s="185">
        <v>28160</v>
      </c>
      <c r="D11" s="186">
        <f>SUM(B11:C11)</f>
        <v>57800</v>
      </c>
      <c r="G11" s="193" t="s">
        <v>11</v>
      </c>
      <c r="H11" s="194"/>
      <c r="I11" s="195">
        <v>0</v>
      </c>
      <c r="J11" s="196">
        <f t="shared" si="1"/>
        <v>0</v>
      </c>
    </row>
    <row r="12" spans="1:10" ht="15.75">
      <c r="A12" s="174">
        <v>6</v>
      </c>
      <c r="B12" s="184">
        <v>29800</v>
      </c>
      <c r="C12" s="185">
        <v>28400</v>
      </c>
      <c r="D12" s="186">
        <f t="shared" si="0"/>
        <v>58200</v>
      </c>
      <c r="G12" s="193" t="s">
        <v>12</v>
      </c>
      <c r="H12" s="194"/>
      <c r="I12" s="195">
        <v>0</v>
      </c>
      <c r="J12" s="196">
        <f t="shared" si="1"/>
        <v>0</v>
      </c>
    </row>
    <row r="13" spans="1:10" ht="15.75">
      <c r="A13" s="174">
        <v>7</v>
      </c>
      <c r="B13" s="184">
        <v>29030</v>
      </c>
      <c r="C13" s="185">
        <v>27430</v>
      </c>
      <c r="D13" s="186">
        <f t="shared" si="0"/>
        <v>56460</v>
      </c>
      <c r="G13" s="193" t="s">
        <v>13</v>
      </c>
      <c r="H13" s="194"/>
      <c r="I13" s="195">
        <v>0</v>
      </c>
      <c r="J13" s="196">
        <f t="shared" si="1"/>
        <v>0</v>
      </c>
    </row>
    <row r="14" spans="1:10" ht="15.75">
      <c r="A14" s="174">
        <v>8</v>
      </c>
      <c r="B14" s="184">
        <v>28550</v>
      </c>
      <c r="C14" s="185">
        <v>27510</v>
      </c>
      <c r="D14" s="186">
        <f t="shared" si="0"/>
        <v>56060</v>
      </c>
      <c r="G14" s="193" t="s">
        <v>14</v>
      </c>
      <c r="H14" s="194"/>
      <c r="I14" s="195">
        <v>0</v>
      </c>
      <c r="J14" s="196">
        <f t="shared" si="1"/>
        <v>0</v>
      </c>
    </row>
    <row r="15" spans="1:10" ht="15.75">
      <c r="A15" s="174">
        <v>9</v>
      </c>
      <c r="B15" s="184">
        <v>29890</v>
      </c>
      <c r="C15" s="185">
        <v>28420</v>
      </c>
      <c r="D15" s="186">
        <f t="shared" si="0"/>
        <v>58310</v>
      </c>
      <c r="G15" s="193" t="s">
        <v>15</v>
      </c>
      <c r="H15" s="194"/>
      <c r="I15" s="195">
        <v>0</v>
      </c>
      <c r="J15" s="196">
        <f t="shared" si="1"/>
        <v>0</v>
      </c>
    </row>
    <row r="16" spans="1:10" ht="15.75">
      <c r="A16" s="174">
        <v>10</v>
      </c>
      <c r="B16" s="184">
        <v>30480</v>
      </c>
      <c r="C16" s="185">
        <v>29130</v>
      </c>
      <c r="D16" s="186">
        <f>SUM(B16:C16)</f>
        <v>59610</v>
      </c>
      <c r="G16" s="193" t="s">
        <v>16</v>
      </c>
      <c r="H16" s="194"/>
      <c r="I16" s="195">
        <v>0</v>
      </c>
      <c r="J16" s="196">
        <f t="shared" si="1"/>
        <v>0</v>
      </c>
    </row>
    <row r="17" spans="1:10" ht="15.75">
      <c r="A17" s="174">
        <v>11</v>
      </c>
      <c r="B17" s="184">
        <v>29710</v>
      </c>
      <c r="C17" s="185">
        <v>28070</v>
      </c>
      <c r="D17" s="186">
        <f t="shared" si="0"/>
        <v>57780</v>
      </c>
      <c r="G17" s="197" t="s">
        <v>17</v>
      </c>
      <c r="H17" s="194"/>
      <c r="I17" s="195">
        <v>0</v>
      </c>
      <c r="J17" s="196">
        <f t="shared" si="1"/>
        <v>0</v>
      </c>
    </row>
    <row r="18" spans="1:10" ht="15.75">
      <c r="A18" s="174">
        <v>12</v>
      </c>
      <c r="B18" s="184">
        <v>30060</v>
      </c>
      <c r="C18" s="185">
        <v>28670</v>
      </c>
      <c r="D18" s="186">
        <f t="shared" si="0"/>
        <v>58730</v>
      </c>
      <c r="G18" s="197" t="s">
        <v>18</v>
      </c>
      <c r="H18" s="194"/>
      <c r="I18" s="195">
        <v>0</v>
      </c>
      <c r="J18" s="196">
        <f t="shared" si="1"/>
        <v>0</v>
      </c>
    </row>
    <row r="19" spans="1:10" ht="15.75">
      <c r="A19" s="174">
        <v>13</v>
      </c>
      <c r="B19" s="184">
        <v>30020</v>
      </c>
      <c r="C19" s="185">
        <v>28880</v>
      </c>
      <c r="D19" s="186">
        <f t="shared" si="0"/>
        <v>58900</v>
      </c>
      <c r="G19" s="197" t="s">
        <v>19</v>
      </c>
      <c r="H19" s="194"/>
      <c r="I19" s="195">
        <v>0</v>
      </c>
      <c r="J19" s="196">
        <f t="shared" si="1"/>
        <v>0</v>
      </c>
    </row>
    <row r="20" spans="1:10" ht="15.75">
      <c r="A20" s="174">
        <v>14</v>
      </c>
      <c r="B20" s="184">
        <v>31310</v>
      </c>
      <c r="C20" s="185">
        <v>29450</v>
      </c>
      <c r="D20" s="186">
        <f t="shared" si="0"/>
        <v>60760</v>
      </c>
      <c r="G20" s="193" t="s">
        <v>20</v>
      </c>
      <c r="H20" s="194"/>
      <c r="I20" s="195">
        <v>0</v>
      </c>
      <c r="J20" s="196">
        <f t="shared" si="1"/>
        <v>0</v>
      </c>
    </row>
    <row r="21" spans="1:10" ht="15.75">
      <c r="A21" s="174">
        <v>15</v>
      </c>
      <c r="B21" s="184">
        <v>31900</v>
      </c>
      <c r="C21" s="185">
        <v>30280</v>
      </c>
      <c r="D21" s="186">
        <f>SUM(B21:C21)</f>
        <v>62180</v>
      </c>
      <c r="G21" s="193" t="s">
        <v>21</v>
      </c>
      <c r="H21" s="194"/>
      <c r="I21" s="195">
        <v>0</v>
      </c>
      <c r="J21" s="196">
        <f t="shared" si="1"/>
        <v>0</v>
      </c>
    </row>
    <row r="22" spans="1:10" ht="15.75">
      <c r="A22" s="174">
        <v>16</v>
      </c>
      <c r="B22" s="184">
        <v>32150</v>
      </c>
      <c r="C22" s="185">
        <v>30510</v>
      </c>
      <c r="D22" s="186">
        <f t="shared" si="0"/>
        <v>62660</v>
      </c>
      <c r="G22" s="193" t="s">
        <v>22</v>
      </c>
      <c r="H22" s="194"/>
      <c r="I22" s="195">
        <v>0</v>
      </c>
      <c r="J22" s="196">
        <f t="shared" si="1"/>
        <v>0</v>
      </c>
    </row>
    <row r="23" spans="1:10" ht="15.75">
      <c r="A23" s="174">
        <v>17</v>
      </c>
      <c r="B23" s="184">
        <v>33070</v>
      </c>
      <c r="C23" s="185">
        <v>31480</v>
      </c>
      <c r="D23" s="186">
        <f t="shared" si="0"/>
        <v>64550</v>
      </c>
      <c r="G23" s="193" t="s">
        <v>23</v>
      </c>
      <c r="H23" s="194"/>
      <c r="I23" s="195">
        <v>0</v>
      </c>
      <c r="J23" s="196">
        <f t="shared" si="1"/>
        <v>0</v>
      </c>
    </row>
    <row r="24" spans="1:10" ht="15.75">
      <c r="A24" s="174">
        <v>18</v>
      </c>
      <c r="B24" s="184">
        <v>33580</v>
      </c>
      <c r="C24" s="185">
        <v>31710</v>
      </c>
      <c r="D24" s="186">
        <f t="shared" si="0"/>
        <v>65290</v>
      </c>
      <c r="G24" s="198"/>
      <c r="H24" s="199"/>
      <c r="I24" s="200"/>
      <c r="J24" s="201"/>
    </row>
    <row r="25" spans="1:10" ht="15.75">
      <c r="A25" s="174">
        <v>19</v>
      </c>
      <c r="B25" s="184">
        <v>34810</v>
      </c>
      <c r="C25" s="185">
        <v>32900</v>
      </c>
      <c r="D25" s="186">
        <f t="shared" si="0"/>
        <v>67710</v>
      </c>
      <c r="G25" s="202"/>
      <c r="H25" s="194"/>
      <c r="I25" s="203"/>
      <c r="J25" s="204"/>
    </row>
    <row r="26" spans="1:10" ht="15.75">
      <c r="A26" s="174">
        <v>20</v>
      </c>
      <c r="B26" s="184">
        <v>34170</v>
      </c>
      <c r="C26" s="185">
        <v>32930</v>
      </c>
      <c r="D26" s="186">
        <f>SUM(B26:C26)</f>
        <v>67100</v>
      </c>
      <c r="G26" s="193"/>
      <c r="H26" s="194"/>
      <c r="I26" s="259" t="s">
        <v>39</v>
      </c>
      <c r="J26" s="205">
        <f>SUM(J8:J25)</f>
        <v>0</v>
      </c>
    </row>
    <row r="27" spans="1:10" ht="16.5" thickBot="1">
      <c r="A27" s="174">
        <v>21</v>
      </c>
      <c r="B27" s="184">
        <v>33360</v>
      </c>
      <c r="C27" s="185">
        <v>31580</v>
      </c>
      <c r="D27" s="186">
        <f t="shared" si="0"/>
        <v>64940</v>
      </c>
      <c r="G27" s="133"/>
      <c r="H27" s="134"/>
      <c r="I27" s="6"/>
      <c r="J27" s="7"/>
    </row>
    <row r="28" spans="1:10" ht="15.75">
      <c r="A28" s="174">
        <v>22</v>
      </c>
      <c r="B28" s="184">
        <v>32470</v>
      </c>
      <c r="C28" s="185">
        <v>30690</v>
      </c>
      <c r="D28" s="186">
        <f t="shared" si="0"/>
        <v>63160</v>
      </c>
    </row>
    <row r="29" spans="1:10" ht="15.75">
      <c r="A29" s="174">
        <v>23</v>
      </c>
      <c r="B29" s="184">
        <v>31100</v>
      </c>
      <c r="C29" s="185">
        <v>29230</v>
      </c>
      <c r="D29" s="186">
        <f t="shared" si="0"/>
        <v>60330</v>
      </c>
    </row>
    <row r="30" spans="1:10" ht="15.75">
      <c r="A30" s="174">
        <v>24</v>
      </c>
      <c r="B30" s="184">
        <v>30300</v>
      </c>
      <c r="C30" s="185">
        <v>29410</v>
      </c>
      <c r="D30" s="186">
        <f t="shared" si="0"/>
        <v>59710</v>
      </c>
    </row>
    <row r="31" spans="1:10" ht="15.75">
      <c r="A31" s="174">
        <v>25</v>
      </c>
      <c r="B31" s="184">
        <v>29630</v>
      </c>
      <c r="C31" s="185">
        <v>29380</v>
      </c>
      <c r="D31" s="186">
        <f>SUM(B31:C31)</f>
        <v>59010</v>
      </c>
    </row>
    <row r="32" spans="1:10" ht="15.75">
      <c r="A32" s="174">
        <v>26</v>
      </c>
      <c r="B32" s="184">
        <v>29300</v>
      </c>
      <c r="C32" s="185">
        <v>29370</v>
      </c>
      <c r="D32" s="186">
        <f t="shared" si="0"/>
        <v>58670</v>
      </c>
    </row>
    <row r="33" spans="1:4" ht="15.75">
      <c r="A33" s="174">
        <v>27</v>
      </c>
      <c r="B33" s="184">
        <v>29060</v>
      </c>
      <c r="C33" s="185">
        <v>29290</v>
      </c>
      <c r="D33" s="186">
        <f t="shared" si="0"/>
        <v>58350</v>
      </c>
    </row>
    <row r="34" spans="1:4" ht="15.75">
      <c r="A34" s="174">
        <v>28</v>
      </c>
      <c r="B34" s="184">
        <v>27970</v>
      </c>
      <c r="C34" s="185">
        <v>28760</v>
      </c>
      <c r="D34" s="186">
        <f t="shared" si="0"/>
        <v>56730</v>
      </c>
    </row>
    <row r="35" spans="1:4" ht="15.75">
      <c r="A35" s="174">
        <v>29</v>
      </c>
      <c r="B35" s="184">
        <v>27220</v>
      </c>
      <c r="C35" s="185">
        <v>28440</v>
      </c>
      <c r="D35" s="186">
        <f t="shared" si="0"/>
        <v>55660</v>
      </c>
    </row>
    <row r="36" spans="1:4" ht="15.75">
      <c r="A36" s="177">
        <v>30</v>
      </c>
      <c r="B36" s="184">
        <v>26590</v>
      </c>
      <c r="C36" s="185">
        <v>28400</v>
      </c>
      <c r="D36" s="186">
        <v>46710</v>
      </c>
    </row>
    <row r="37" spans="1:4" ht="15.75">
      <c r="A37" s="177">
        <v>31</v>
      </c>
      <c r="B37" s="184">
        <v>25970</v>
      </c>
      <c r="C37" s="185">
        <v>28380</v>
      </c>
      <c r="D37" s="186">
        <v>46476</v>
      </c>
    </row>
    <row r="38" spans="1:4" ht="15.75">
      <c r="A38" s="177">
        <v>32</v>
      </c>
      <c r="B38" s="184">
        <v>25330</v>
      </c>
      <c r="C38" s="185">
        <v>27480</v>
      </c>
      <c r="D38" s="186">
        <v>45062</v>
      </c>
    </row>
    <row r="39" spans="1:4" ht="15.75">
      <c r="A39" s="177">
        <v>33</v>
      </c>
      <c r="B39" s="184">
        <v>25640</v>
      </c>
      <c r="C39" s="185">
        <v>27850</v>
      </c>
      <c r="D39" s="186">
        <v>45658</v>
      </c>
    </row>
    <row r="40" spans="1:4" ht="15.75">
      <c r="A40" s="177">
        <v>34</v>
      </c>
      <c r="B40" s="184">
        <v>25800</v>
      </c>
      <c r="C40" s="185">
        <v>27890</v>
      </c>
      <c r="D40" s="186">
        <v>45764</v>
      </c>
    </row>
    <row r="41" spans="1:4" ht="15.75">
      <c r="A41" s="177">
        <v>35</v>
      </c>
      <c r="B41" s="184">
        <v>26580</v>
      </c>
      <c r="C41" s="185">
        <v>29250</v>
      </c>
      <c r="D41" s="186">
        <v>47836.666666666701</v>
      </c>
    </row>
    <row r="42" spans="1:4" ht="15.75">
      <c r="A42" s="177">
        <v>36</v>
      </c>
      <c r="B42" s="184">
        <v>27410</v>
      </c>
      <c r="C42" s="185">
        <v>30540</v>
      </c>
      <c r="D42" s="186">
        <v>49832.666666666701</v>
      </c>
    </row>
    <row r="43" spans="1:4" ht="15.75">
      <c r="A43" s="177">
        <v>37</v>
      </c>
      <c r="B43" s="184">
        <v>28650</v>
      </c>
      <c r="C43" s="185">
        <v>31700</v>
      </c>
      <c r="D43" s="186">
        <v>51792</v>
      </c>
    </row>
    <row r="44" spans="1:4" ht="15.75">
      <c r="A44" s="177">
        <v>38</v>
      </c>
      <c r="B44" s="184">
        <v>29980</v>
      </c>
      <c r="C44" s="185">
        <v>33110</v>
      </c>
      <c r="D44" s="186">
        <v>54114.666666666701</v>
      </c>
    </row>
    <row r="45" spans="1:4" ht="15.75">
      <c r="A45" s="177">
        <v>39</v>
      </c>
      <c r="B45" s="184">
        <v>30370</v>
      </c>
      <c r="C45" s="185">
        <v>33700</v>
      </c>
      <c r="D45" s="186">
        <v>55030.666666666701</v>
      </c>
    </row>
    <row r="46" spans="1:4" ht="15.75">
      <c r="A46" s="177">
        <v>40</v>
      </c>
      <c r="B46" s="184">
        <v>29850</v>
      </c>
      <c r="C46" s="185">
        <v>32710</v>
      </c>
      <c r="D46" s="186">
        <v>53536.666666666701</v>
      </c>
    </row>
    <row r="47" spans="1:4" ht="15.75">
      <c r="A47" s="177">
        <v>41</v>
      </c>
      <c r="B47" s="184">
        <v>30180</v>
      </c>
      <c r="C47" s="185">
        <v>32970</v>
      </c>
      <c r="D47" s="186">
        <v>53992.666666666701</v>
      </c>
    </row>
    <row r="48" spans="1:4" ht="15.75">
      <c r="A48" s="177">
        <v>42</v>
      </c>
      <c r="B48" s="184">
        <v>29760</v>
      </c>
      <c r="C48" s="185">
        <v>32490</v>
      </c>
      <c r="D48" s="186">
        <v>53212</v>
      </c>
    </row>
    <row r="49" spans="1:4" ht="15.75">
      <c r="A49" s="177">
        <v>43</v>
      </c>
      <c r="B49" s="184">
        <v>29590</v>
      </c>
      <c r="C49" s="185">
        <v>32200</v>
      </c>
      <c r="D49" s="186">
        <v>52768</v>
      </c>
    </row>
    <row r="50" spans="1:4" ht="15.75">
      <c r="A50" s="177">
        <v>44</v>
      </c>
      <c r="B50" s="184">
        <v>29950</v>
      </c>
      <c r="C50" s="185">
        <v>32030</v>
      </c>
      <c r="D50" s="186">
        <v>52660.666666666701</v>
      </c>
    </row>
    <row r="51" spans="1:4" ht="15.75">
      <c r="A51" s="177">
        <v>45</v>
      </c>
      <c r="B51" s="184">
        <v>30270</v>
      </c>
      <c r="C51" s="185">
        <v>32310</v>
      </c>
      <c r="D51" s="186">
        <v>53140</v>
      </c>
    </row>
    <row r="52" spans="1:4" ht="15.75">
      <c r="A52" s="177">
        <v>46</v>
      </c>
      <c r="B52" s="184">
        <v>31340</v>
      </c>
      <c r="C52" s="185">
        <v>33230</v>
      </c>
      <c r="D52" s="186">
        <v>54722.666666666701</v>
      </c>
    </row>
    <row r="53" spans="1:4" ht="15.75">
      <c r="A53" s="177">
        <v>47</v>
      </c>
      <c r="B53" s="184">
        <v>31670</v>
      </c>
      <c r="C53" s="185">
        <v>34070</v>
      </c>
      <c r="D53" s="186">
        <v>55952</v>
      </c>
    </row>
    <row r="54" spans="1:4" ht="15.75">
      <c r="A54" s="177">
        <v>48</v>
      </c>
      <c r="B54" s="184">
        <v>31740</v>
      </c>
      <c r="C54" s="185">
        <v>33810</v>
      </c>
      <c r="D54" s="186">
        <v>55628</v>
      </c>
    </row>
    <row r="55" spans="1:4" ht="15.75">
      <c r="A55" s="177">
        <v>49</v>
      </c>
      <c r="B55" s="184">
        <v>31120</v>
      </c>
      <c r="C55" s="185">
        <v>33120</v>
      </c>
      <c r="D55" s="186">
        <v>54500.666666666701</v>
      </c>
    </row>
    <row r="56" spans="1:4" ht="15.75">
      <c r="A56" s="177">
        <v>50</v>
      </c>
      <c r="B56" s="184">
        <v>30040</v>
      </c>
      <c r="C56" s="185">
        <v>31490</v>
      </c>
      <c r="D56" s="186">
        <v>51966.666666666701</v>
      </c>
    </row>
    <row r="57" spans="1:4" ht="15.75">
      <c r="A57" s="177">
        <v>51</v>
      </c>
      <c r="B57" s="184">
        <v>29530</v>
      </c>
      <c r="C57" s="185">
        <v>30920</v>
      </c>
      <c r="D57" s="186">
        <v>51036</v>
      </c>
    </row>
    <row r="58" spans="1:4" ht="15.75">
      <c r="A58" s="177">
        <v>52</v>
      </c>
      <c r="B58" s="184">
        <v>28050</v>
      </c>
      <c r="C58" s="185">
        <v>29510</v>
      </c>
      <c r="D58" s="186">
        <v>48662</v>
      </c>
    </row>
    <row r="59" spans="1:4" ht="15.75">
      <c r="A59" s="177">
        <v>53</v>
      </c>
      <c r="B59" s="184">
        <v>27840</v>
      </c>
      <c r="C59" s="185">
        <v>28790</v>
      </c>
      <c r="D59" s="186">
        <v>47631.333333333299</v>
      </c>
    </row>
    <row r="60" spans="1:4" ht="15.75">
      <c r="A60" s="177">
        <v>54</v>
      </c>
      <c r="B60" s="184">
        <v>27170</v>
      </c>
      <c r="C60" s="185">
        <v>28130</v>
      </c>
      <c r="D60" s="186">
        <v>46527.333333333299</v>
      </c>
    </row>
    <row r="61" spans="1:4" ht="15.75">
      <c r="A61" s="177">
        <v>55</v>
      </c>
      <c r="B61" s="184">
        <v>25950</v>
      </c>
      <c r="C61" s="185">
        <v>27090</v>
      </c>
      <c r="D61" s="186">
        <v>44733.333333333299</v>
      </c>
    </row>
    <row r="62" spans="1:4" ht="15.75">
      <c r="A62" s="177">
        <v>56</v>
      </c>
      <c r="B62" s="184">
        <v>25270</v>
      </c>
      <c r="C62" s="185">
        <v>26340</v>
      </c>
      <c r="D62" s="186">
        <v>43506</v>
      </c>
    </row>
    <row r="63" spans="1:4" ht="15.75">
      <c r="A63" s="177">
        <v>57</v>
      </c>
      <c r="B63" s="184">
        <v>24450</v>
      </c>
      <c r="C63" s="185">
        <v>25290</v>
      </c>
      <c r="D63" s="186">
        <v>41832</v>
      </c>
    </row>
    <row r="64" spans="1:4" ht="15.75">
      <c r="A64" s="177">
        <v>58</v>
      </c>
      <c r="B64" s="184">
        <v>24170</v>
      </c>
      <c r="C64" s="185">
        <v>24800</v>
      </c>
      <c r="D64" s="186">
        <v>41084.666666666701</v>
      </c>
    </row>
    <row r="65" spans="1:4" ht="15.75">
      <c r="A65" s="177">
        <v>59</v>
      </c>
      <c r="B65" s="184">
        <v>23590</v>
      </c>
      <c r="C65" s="185">
        <v>24390</v>
      </c>
      <c r="D65" s="186">
        <v>40344</v>
      </c>
    </row>
    <row r="66" spans="1:4" ht="15.75">
      <c r="A66" s="177">
        <v>60</v>
      </c>
      <c r="B66" s="187">
        <v>23590</v>
      </c>
      <c r="C66" s="188">
        <v>24510</v>
      </c>
      <c r="D66" s="189">
        <f t="shared" ref="D66:D96" si="2">SUM(B66:C66)</f>
        <v>48100</v>
      </c>
    </row>
    <row r="67" spans="1:4" ht="15.75">
      <c r="A67" s="177">
        <v>61</v>
      </c>
      <c r="B67" s="187">
        <v>23260</v>
      </c>
      <c r="C67" s="188">
        <v>23700</v>
      </c>
      <c r="D67" s="189">
        <f t="shared" si="2"/>
        <v>46960</v>
      </c>
    </row>
    <row r="68" spans="1:4" ht="15.75">
      <c r="A68" s="177">
        <v>62</v>
      </c>
      <c r="B68" s="187">
        <v>23250</v>
      </c>
      <c r="C68" s="188">
        <v>24210</v>
      </c>
      <c r="D68" s="189">
        <f t="shared" si="2"/>
        <v>47460</v>
      </c>
    </row>
    <row r="69" spans="1:4" ht="15.75">
      <c r="A69" s="177">
        <v>63</v>
      </c>
      <c r="B69" s="187">
        <v>23360</v>
      </c>
      <c r="C69" s="188">
        <v>24310</v>
      </c>
      <c r="D69" s="189">
        <f t="shared" si="2"/>
        <v>47670</v>
      </c>
    </row>
    <row r="70" spans="1:4" ht="15.75">
      <c r="A70" s="177">
        <v>64</v>
      </c>
      <c r="B70" s="187">
        <v>19630</v>
      </c>
      <c r="C70" s="188">
        <v>20490</v>
      </c>
      <c r="D70" s="189">
        <f t="shared" si="2"/>
        <v>40120</v>
      </c>
    </row>
    <row r="71" spans="1:4" ht="15.75">
      <c r="A71" s="177">
        <v>65</v>
      </c>
      <c r="B71" s="187">
        <v>18590</v>
      </c>
      <c r="C71" s="188">
        <v>19380</v>
      </c>
      <c r="D71" s="189">
        <f t="shared" si="2"/>
        <v>37970</v>
      </c>
    </row>
    <row r="72" spans="1:4" ht="15.75">
      <c r="A72" s="177">
        <v>66</v>
      </c>
      <c r="B72" s="187">
        <v>17800</v>
      </c>
      <c r="C72" s="188">
        <v>18320</v>
      </c>
      <c r="D72" s="189">
        <f t="shared" si="2"/>
        <v>36120</v>
      </c>
    </row>
    <row r="73" spans="1:4" ht="15.75">
      <c r="A73" s="177">
        <v>67</v>
      </c>
      <c r="B73" s="187">
        <v>15630</v>
      </c>
      <c r="C73" s="188">
        <v>16460</v>
      </c>
      <c r="D73" s="189">
        <f t="shared" si="2"/>
        <v>32090</v>
      </c>
    </row>
    <row r="74" spans="1:4" ht="15.75">
      <c r="A74" s="177">
        <v>68</v>
      </c>
      <c r="B74" s="187">
        <v>17170</v>
      </c>
      <c r="C74" s="188">
        <v>18250</v>
      </c>
      <c r="D74" s="189">
        <f t="shared" si="2"/>
        <v>35420</v>
      </c>
    </row>
    <row r="75" spans="1:4" ht="15.75">
      <c r="A75" s="177">
        <v>69</v>
      </c>
      <c r="B75" s="187">
        <v>16790</v>
      </c>
      <c r="C75" s="188">
        <v>17830</v>
      </c>
      <c r="D75" s="189">
        <f t="shared" si="2"/>
        <v>34620</v>
      </c>
    </row>
    <row r="76" spans="1:4" ht="15.75">
      <c r="A76" s="177">
        <v>70</v>
      </c>
      <c r="B76" s="187">
        <v>15400</v>
      </c>
      <c r="C76" s="188">
        <v>16280</v>
      </c>
      <c r="D76" s="189">
        <f t="shared" si="2"/>
        <v>31680</v>
      </c>
    </row>
    <row r="77" spans="1:4" ht="15.75">
      <c r="A77" s="177">
        <v>71</v>
      </c>
      <c r="B77" s="187">
        <v>13620</v>
      </c>
      <c r="C77" s="188">
        <v>14950</v>
      </c>
      <c r="D77" s="189">
        <f t="shared" si="2"/>
        <v>28570</v>
      </c>
    </row>
    <row r="78" spans="1:4" ht="15.75">
      <c r="A78" s="177">
        <v>72</v>
      </c>
      <c r="B78" s="187">
        <v>13030</v>
      </c>
      <c r="C78" s="188">
        <v>14120</v>
      </c>
      <c r="D78" s="189">
        <f t="shared" si="2"/>
        <v>27150</v>
      </c>
    </row>
    <row r="79" spans="1:4" ht="15.75">
      <c r="A79" s="177">
        <v>73</v>
      </c>
      <c r="B79" s="187">
        <v>12150</v>
      </c>
      <c r="C79" s="188">
        <v>13460</v>
      </c>
      <c r="D79" s="189">
        <f t="shared" si="2"/>
        <v>25610</v>
      </c>
    </row>
    <row r="80" spans="1:4" ht="15.75">
      <c r="A80" s="177">
        <v>74</v>
      </c>
      <c r="B80" s="187">
        <v>11290</v>
      </c>
      <c r="C80" s="188">
        <v>12660</v>
      </c>
      <c r="D80" s="189">
        <f t="shared" si="2"/>
        <v>23950</v>
      </c>
    </row>
    <row r="81" spans="1:4" ht="15.75">
      <c r="A81" s="177">
        <v>75</v>
      </c>
      <c r="B81" s="187">
        <v>10750</v>
      </c>
      <c r="C81" s="188">
        <v>11780</v>
      </c>
      <c r="D81" s="189">
        <f t="shared" si="2"/>
        <v>22530</v>
      </c>
    </row>
    <row r="82" spans="1:4" ht="15.75">
      <c r="A82" s="177">
        <v>76</v>
      </c>
      <c r="B82" s="187">
        <v>10060</v>
      </c>
      <c r="C82" s="188">
        <v>11470</v>
      </c>
      <c r="D82" s="189">
        <f t="shared" si="2"/>
        <v>21530</v>
      </c>
    </row>
    <row r="83" spans="1:4" ht="15.75">
      <c r="A83" s="177">
        <v>77</v>
      </c>
      <c r="B83" s="187">
        <v>9540</v>
      </c>
      <c r="C83" s="188">
        <v>11280</v>
      </c>
      <c r="D83" s="189">
        <f t="shared" si="2"/>
        <v>20820</v>
      </c>
    </row>
    <row r="84" spans="1:4" ht="15.75">
      <c r="A84" s="177">
        <v>78</v>
      </c>
      <c r="B84" s="187">
        <v>9400</v>
      </c>
      <c r="C84" s="188">
        <v>10860</v>
      </c>
      <c r="D84" s="189">
        <f t="shared" si="2"/>
        <v>20260</v>
      </c>
    </row>
    <row r="85" spans="1:4" ht="15.75">
      <c r="A85" s="177">
        <v>79</v>
      </c>
      <c r="B85" s="187">
        <v>9140</v>
      </c>
      <c r="C85" s="188">
        <v>10910</v>
      </c>
      <c r="D85" s="189">
        <f t="shared" si="2"/>
        <v>20050</v>
      </c>
    </row>
    <row r="86" spans="1:4" ht="15.75">
      <c r="A86" s="177">
        <v>80</v>
      </c>
      <c r="B86" s="187">
        <v>8270</v>
      </c>
      <c r="C86" s="188">
        <v>10460</v>
      </c>
      <c r="D86" s="189">
        <f t="shared" si="2"/>
        <v>18730</v>
      </c>
    </row>
    <row r="87" spans="1:4" ht="15.75">
      <c r="A87" s="177">
        <v>81</v>
      </c>
      <c r="B87" s="187">
        <v>7690</v>
      </c>
      <c r="C87" s="188">
        <v>9650</v>
      </c>
      <c r="D87" s="189">
        <f t="shared" si="2"/>
        <v>17340</v>
      </c>
    </row>
    <row r="88" spans="1:4" ht="15.75">
      <c r="A88" s="177">
        <v>82</v>
      </c>
      <c r="B88" s="187">
        <v>7050</v>
      </c>
      <c r="C88" s="188">
        <v>9210</v>
      </c>
      <c r="D88" s="189">
        <f t="shared" si="2"/>
        <v>16260</v>
      </c>
    </row>
    <row r="89" spans="1:4" ht="15.75">
      <c r="A89" s="177">
        <v>83</v>
      </c>
      <c r="B89" s="187">
        <v>6290</v>
      </c>
      <c r="C89" s="188">
        <v>8530</v>
      </c>
      <c r="D89" s="189">
        <f t="shared" si="2"/>
        <v>14820</v>
      </c>
    </row>
    <row r="90" spans="1:4" ht="15.75">
      <c r="A90" s="177">
        <v>84</v>
      </c>
      <c r="B90" s="187">
        <v>5500</v>
      </c>
      <c r="C90" s="188">
        <v>8060</v>
      </c>
      <c r="D90" s="189">
        <f t="shared" si="2"/>
        <v>13560</v>
      </c>
    </row>
    <row r="91" spans="1:4" ht="15.75">
      <c r="A91" s="177">
        <v>85</v>
      </c>
      <c r="B91" s="187">
        <v>4880</v>
      </c>
      <c r="C91" s="188">
        <v>7600</v>
      </c>
      <c r="D91" s="189">
        <f t="shared" si="2"/>
        <v>12480</v>
      </c>
    </row>
    <row r="92" spans="1:4" ht="15.75">
      <c r="A92" s="177">
        <v>86</v>
      </c>
      <c r="B92" s="187">
        <v>4070</v>
      </c>
      <c r="C92" s="188">
        <v>6710</v>
      </c>
      <c r="D92" s="189">
        <f t="shared" si="2"/>
        <v>10780</v>
      </c>
    </row>
    <row r="93" spans="1:4" ht="15.75">
      <c r="A93" s="177">
        <v>87</v>
      </c>
      <c r="B93" s="187">
        <v>3410</v>
      </c>
      <c r="C93" s="188">
        <v>5900</v>
      </c>
      <c r="D93" s="189">
        <f t="shared" si="2"/>
        <v>9310</v>
      </c>
    </row>
    <row r="94" spans="1:4" ht="15.75">
      <c r="A94" s="177">
        <v>88</v>
      </c>
      <c r="B94" s="187">
        <v>2870</v>
      </c>
      <c r="C94" s="188">
        <v>5350</v>
      </c>
      <c r="D94" s="189">
        <f t="shared" si="2"/>
        <v>8220</v>
      </c>
    </row>
    <row r="95" spans="1:4" ht="15.75">
      <c r="A95" s="177">
        <v>89</v>
      </c>
      <c r="B95" s="187">
        <v>2260</v>
      </c>
      <c r="C95" s="188">
        <v>4610</v>
      </c>
      <c r="D95" s="189">
        <f t="shared" si="2"/>
        <v>6870</v>
      </c>
    </row>
    <row r="96" spans="1:4" ht="16.5" thickBot="1">
      <c r="A96" s="178" t="s">
        <v>24</v>
      </c>
      <c r="B96" s="190">
        <v>6410</v>
      </c>
      <c r="C96" s="191">
        <v>16010</v>
      </c>
      <c r="D96" s="192">
        <f t="shared" si="2"/>
        <v>22420</v>
      </c>
    </row>
    <row r="97" spans="2:4" ht="15.75" thickTop="1"/>
    <row r="98" spans="2:4">
      <c r="B98" s="10">
        <v>2144600</v>
      </c>
      <c r="C98" s="8">
        <v>2223200</v>
      </c>
      <c r="D98" s="9">
        <f>SUM(B98:C98)</f>
        <v>4367800</v>
      </c>
    </row>
    <row r="151" spans="7:8">
      <c r="G151" s="352" t="s">
        <v>25</v>
      </c>
      <c r="H151" s="353"/>
    </row>
    <row r="152" spans="7:8">
      <c r="G152" s="333"/>
      <c r="H152" s="335"/>
    </row>
    <row r="153" spans="7:8">
      <c r="G153" s="334"/>
      <c r="H153" s="336"/>
    </row>
    <row r="154" spans="7:8">
      <c r="G154" s="11"/>
      <c r="H154" s="11"/>
    </row>
    <row r="155" spans="7:8">
      <c r="G155" s="12">
        <v>157300</v>
      </c>
      <c r="H155" s="13">
        <f>SUM(G155/G175)</f>
        <v>3.6014378276896304E-2</v>
      </c>
    </row>
    <row r="156" spans="7:8">
      <c r="G156" s="12">
        <v>1459700</v>
      </c>
      <c r="H156" s="13">
        <f>SUM(G156/G175)</f>
        <v>0.33420335645763216</v>
      </c>
    </row>
    <row r="157" spans="7:8">
      <c r="G157" s="12">
        <v>411500</v>
      </c>
      <c r="H157" s="13">
        <f>SUM(G157/G175)</f>
        <v>9.4214346223412779E-2</v>
      </c>
    </row>
    <row r="158" spans="7:8">
      <c r="G158" s="12">
        <v>275000</v>
      </c>
      <c r="H158" s="13">
        <f>SUM(G158/G175)</f>
        <v>6.2962199784783748E-2</v>
      </c>
    </row>
    <row r="159" spans="7:8">
      <c r="G159" s="12">
        <v>46600</v>
      </c>
      <c r="H159" s="13">
        <f>SUM(G159/G175)</f>
        <v>1.0669230945348811E-2</v>
      </c>
    </row>
    <row r="160" spans="7:8">
      <c r="G160" s="12">
        <v>154800</v>
      </c>
      <c r="H160" s="13">
        <f>SUM(G160/G175)</f>
        <v>3.5441994642489184E-2</v>
      </c>
    </row>
    <row r="161" spans="7:8">
      <c r="G161" s="12">
        <v>109100</v>
      </c>
      <c r="H161" s="13">
        <f>SUM(G161/G175)</f>
        <v>2.4978821805526935E-2</v>
      </c>
    </row>
    <row r="162" spans="7:8">
      <c r="G162" s="12">
        <v>231500</v>
      </c>
      <c r="H162" s="13">
        <f>SUM(G162/G175)</f>
        <v>5.3002724546099778E-2</v>
      </c>
    </row>
    <row r="163" spans="7:8">
      <c r="G163" s="12">
        <v>483200</v>
      </c>
      <c r="H163" s="13">
        <f>SUM(G163/G175)</f>
        <v>0.11063030885820913</v>
      </c>
    </row>
    <row r="164" spans="7:8">
      <c r="G164" s="12">
        <v>47300</v>
      </c>
      <c r="H164" s="13">
        <f>SUM(G164/G175)</f>
        <v>1.0829498362982805E-2</v>
      </c>
    </row>
    <row r="165" spans="7:8">
      <c r="G165" s="12">
        <v>45500</v>
      </c>
      <c r="H165" s="13">
        <f>SUM(G165/G175)</f>
        <v>1.0417382146209676E-2</v>
      </c>
    </row>
    <row r="166" spans="7:8">
      <c r="G166" s="12">
        <v>45300</v>
      </c>
      <c r="H166" s="13">
        <f>SUM(G166/G175)</f>
        <v>1.0371591455457106E-2</v>
      </c>
    </row>
    <row r="167" spans="7:8">
      <c r="G167" s="12">
        <v>32700</v>
      </c>
      <c r="H167" s="13">
        <f>SUM(G167/G175)</f>
        <v>7.4867779380451954E-3</v>
      </c>
    </row>
    <row r="168" spans="7:8">
      <c r="G168" s="12">
        <v>565800</v>
      </c>
      <c r="H168" s="13">
        <f>SUM(G168/G175)</f>
        <v>0.12954186413902052</v>
      </c>
    </row>
    <row r="169" spans="7:8">
      <c r="G169" s="12">
        <v>207400</v>
      </c>
      <c r="H169" s="13">
        <f>SUM(G169/G175)</f>
        <v>4.748494631041509E-2</v>
      </c>
    </row>
    <row r="170" spans="7:8">
      <c r="G170" s="12">
        <v>94200</v>
      </c>
      <c r="H170" s="13">
        <f>SUM(G170/G175)</f>
        <v>2.156741534446047E-2</v>
      </c>
    </row>
    <row r="171" spans="7:8">
      <c r="G171" s="12"/>
      <c r="H171" s="13"/>
    </row>
    <row r="172" spans="7:8">
      <c r="G172" s="12">
        <v>3328700</v>
      </c>
      <c r="H172" s="13">
        <f>SUM(G172/G175)</f>
        <v>0.76211736154039889</v>
      </c>
    </row>
    <row r="173" spans="7:8">
      <c r="G173" s="12">
        <v>1038300</v>
      </c>
      <c r="H173" s="13">
        <f>SUM(G173/G175)</f>
        <v>0.23772237104196717</v>
      </c>
    </row>
    <row r="174" spans="7:8">
      <c r="G174" s="12"/>
      <c r="H174" s="14"/>
    </row>
    <row r="175" spans="7:8">
      <c r="G175" s="15">
        <v>4367700</v>
      </c>
      <c r="H175" s="16">
        <v>1</v>
      </c>
    </row>
  </sheetData>
  <sheetProtection password="CDE6" sheet="1" objects="1" scenarios="1"/>
  <mergeCells count="9">
    <mergeCell ref="A4:A5"/>
    <mergeCell ref="B4:D4"/>
    <mergeCell ref="G151:H151"/>
    <mergeCell ref="G152:G153"/>
    <mergeCell ref="H152:H153"/>
    <mergeCell ref="G4:H6"/>
    <mergeCell ref="I4:I5"/>
    <mergeCell ref="J4:J5"/>
    <mergeCell ref="G7:H7"/>
  </mergeCells>
  <pageMargins left="0.70866141732283472" right="0.70866141732283472" top="0.74803149606299213" bottom="0.74803149606299213" header="0.31496062992125984" footer="0.31496062992125984"/>
  <pageSetup paperSize="9" scale="120" orientation="portrait" horizontalDpi="0"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107"/>
  <sheetViews>
    <sheetView topLeftCell="A6" workbookViewId="0">
      <selection activeCell="C32" sqref="C32"/>
    </sheetView>
  </sheetViews>
  <sheetFormatPr defaultRowHeight="15"/>
  <cols>
    <col min="1" max="1" width="5.140625" customWidth="1"/>
    <col min="2" max="2" width="44.42578125" customWidth="1"/>
    <col min="3" max="3" width="7.7109375" customWidth="1"/>
    <col min="4" max="4" width="18.7109375" customWidth="1"/>
    <col min="5" max="5" width="32.7109375" customWidth="1"/>
    <col min="8" max="8" width="16.7109375" customWidth="1"/>
    <col min="9" max="9" width="17.7109375" customWidth="1"/>
    <col min="10" max="10" width="19.5703125" customWidth="1"/>
  </cols>
  <sheetData>
    <row r="1" spans="1:4">
      <c r="A1" s="17"/>
      <c r="B1" s="17"/>
      <c r="C1" s="17"/>
      <c r="D1" s="17"/>
    </row>
    <row r="2" spans="1:4" ht="75" customHeight="1" thickBot="1">
      <c r="A2" s="17"/>
      <c r="C2" s="17"/>
      <c r="D2" s="17"/>
    </row>
    <row r="3" spans="1:4" ht="16.5" thickBot="1">
      <c r="A3" s="17"/>
      <c r="B3" s="278" t="s">
        <v>270</v>
      </c>
      <c r="C3" s="269" t="str">
        <f>CLEAN(CEO!C31)</f>
        <v/>
      </c>
      <c r="D3" s="262"/>
    </row>
    <row r="4" spans="1:4" ht="15.75">
      <c r="A4" s="17"/>
      <c r="B4" s="313"/>
      <c r="C4" s="314"/>
      <c r="D4" s="41"/>
    </row>
    <row r="5" spans="1:4" ht="15.75">
      <c r="A5" s="17"/>
      <c r="B5" s="315" t="s">
        <v>309</v>
      </c>
      <c r="C5" s="314"/>
      <c r="D5" s="41"/>
    </row>
    <row r="6" spans="1:4" ht="15.75">
      <c r="A6" s="17"/>
      <c r="B6" s="313"/>
      <c r="C6" s="314"/>
      <c r="D6" s="41"/>
    </row>
    <row r="7" spans="1:4" ht="15.75">
      <c r="A7" s="17"/>
      <c r="B7" s="313"/>
      <c r="C7" s="314"/>
      <c r="D7" s="41"/>
    </row>
    <row r="8" spans="1:4" ht="15.75">
      <c r="A8" s="17"/>
      <c r="B8" s="313"/>
      <c r="C8" s="314"/>
      <c r="D8" s="41"/>
    </row>
    <row r="9" spans="1:4" ht="15.75">
      <c r="A9" s="17"/>
      <c r="B9" s="313"/>
      <c r="C9" s="314"/>
      <c r="D9" s="41"/>
    </row>
    <row r="10" spans="1:4" ht="15.75">
      <c r="A10" s="17"/>
      <c r="B10" s="315" t="s">
        <v>310</v>
      </c>
      <c r="C10" s="314"/>
      <c r="D10" s="41"/>
    </row>
    <row r="11" spans="1:4" ht="15.75">
      <c r="A11" s="17"/>
      <c r="B11" s="313"/>
      <c r="C11" s="314"/>
      <c r="D11" s="41"/>
    </row>
    <row r="12" spans="1:4" ht="15.75">
      <c r="A12" s="17"/>
      <c r="B12" s="313"/>
      <c r="C12" s="314"/>
      <c r="D12" s="41"/>
    </row>
    <row r="13" spans="1:4" ht="15.75">
      <c r="A13" s="17"/>
      <c r="B13" s="313"/>
      <c r="C13" s="314"/>
      <c r="D13" s="41"/>
    </row>
    <row r="14" spans="1:4" ht="15.75">
      <c r="A14" s="17"/>
      <c r="B14" s="263"/>
      <c r="C14" s="264"/>
      <c r="D14" s="41"/>
    </row>
    <row r="15" spans="1:4" ht="15.75">
      <c r="A15" s="31"/>
      <c r="B15" s="220" t="s">
        <v>26</v>
      </c>
      <c r="C15" s="31"/>
      <c r="D15" s="221">
        <f>SUM('Research 1'!J26)</f>
        <v>0</v>
      </c>
    </row>
    <row r="16" spans="1:4">
      <c r="A16" s="31"/>
      <c r="B16" s="109"/>
      <c r="C16" s="31"/>
      <c r="D16" s="31"/>
    </row>
    <row r="17" spans="1:10" ht="15.75">
      <c r="A17" s="31"/>
      <c r="B17" s="207" t="s">
        <v>27</v>
      </c>
      <c r="C17" s="208">
        <v>0.05</v>
      </c>
      <c r="D17" s="209">
        <f>SUM(D15*0.05)</f>
        <v>0</v>
      </c>
    </row>
    <row r="18" spans="1:10" ht="15.75">
      <c r="A18" s="31"/>
      <c r="B18" s="210" t="s">
        <v>311</v>
      </c>
      <c r="C18" s="208">
        <v>0.04</v>
      </c>
      <c r="D18" s="209">
        <f>SUM(D15*0.04)</f>
        <v>0</v>
      </c>
    </row>
    <row r="19" spans="1:10" ht="15.75">
      <c r="A19" s="31"/>
      <c r="B19" s="210"/>
      <c r="C19" s="208">
        <v>0.03</v>
      </c>
      <c r="D19" s="209">
        <f>SUM(D15*0.03)</f>
        <v>0</v>
      </c>
      <c r="G19" s="206"/>
      <c r="H19" s="206"/>
      <c r="I19" s="206"/>
      <c r="J19" s="206"/>
    </row>
    <row r="20" spans="1:10" ht="15.75">
      <c r="A20" s="31"/>
      <c r="B20" s="210"/>
      <c r="C20" s="208">
        <v>0.02</v>
      </c>
      <c r="D20" s="209">
        <f>SUM(D15*0.02)</f>
        <v>0</v>
      </c>
      <c r="G20" s="206"/>
      <c r="H20" s="206"/>
      <c r="I20" s="206"/>
      <c r="J20" s="206"/>
    </row>
    <row r="21" spans="1:10" ht="15.75">
      <c r="A21" s="31"/>
      <c r="B21" s="210"/>
      <c r="C21" s="208">
        <v>0.01</v>
      </c>
      <c r="D21" s="209">
        <f>SUM(D15*0.01)</f>
        <v>0</v>
      </c>
      <c r="G21" s="206"/>
      <c r="H21" s="206"/>
      <c r="I21" s="206"/>
      <c r="J21" s="206"/>
    </row>
    <row r="22" spans="1:10" ht="15.75">
      <c r="A22" s="31"/>
      <c r="B22" s="210"/>
      <c r="C22" s="210"/>
      <c r="D22" s="210"/>
      <c r="G22" s="206"/>
      <c r="H22" s="206"/>
      <c r="I22" s="206"/>
      <c r="J22" s="206"/>
    </row>
    <row r="23" spans="1:10" ht="15.75">
      <c r="A23" s="31"/>
      <c r="B23" s="207" t="s">
        <v>28</v>
      </c>
      <c r="C23" s="210"/>
      <c r="D23" s="211">
        <v>1</v>
      </c>
      <c r="E23" s="18" t="s">
        <v>29</v>
      </c>
      <c r="G23" s="206"/>
      <c r="H23" s="206"/>
      <c r="I23" s="206"/>
      <c r="J23" s="206"/>
    </row>
    <row r="24" spans="1:10" ht="15.75">
      <c r="A24" s="31"/>
      <c r="B24" s="207" t="s">
        <v>30</v>
      </c>
      <c r="C24" s="210"/>
      <c r="D24" s="210"/>
      <c r="G24" s="206"/>
      <c r="H24" s="206"/>
      <c r="I24" s="206"/>
      <c r="J24" s="206"/>
    </row>
    <row r="25" spans="1:10" ht="15.75">
      <c r="A25" s="31"/>
      <c r="B25" s="207"/>
      <c r="C25" s="210"/>
      <c r="D25" s="210"/>
      <c r="G25" s="206"/>
      <c r="H25" s="206"/>
      <c r="I25" s="206"/>
      <c r="J25" s="206"/>
    </row>
    <row r="26" spans="1:10" ht="15.75">
      <c r="A26" s="31"/>
      <c r="B26" s="210"/>
      <c r="C26" s="210"/>
      <c r="D26" s="210"/>
      <c r="G26" s="206"/>
      <c r="H26" s="206"/>
      <c r="I26" s="206"/>
      <c r="J26" s="206"/>
    </row>
    <row r="27" spans="1:10" ht="15.75">
      <c r="A27" s="31"/>
      <c r="B27" s="207" t="s">
        <v>31</v>
      </c>
      <c r="C27" s="210"/>
      <c r="D27" s="212">
        <v>1</v>
      </c>
      <c r="E27" s="18" t="s">
        <v>32</v>
      </c>
      <c r="G27" s="206"/>
      <c r="H27" s="206"/>
      <c r="I27" s="206"/>
      <c r="J27" s="206"/>
    </row>
    <row r="28" spans="1:10" ht="15.75">
      <c r="A28" s="31"/>
      <c r="B28" s="210"/>
      <c r="C28" s="210"/>
      <c r="D28" s="210"/>
      <c r="G28" s="206"/>
      <c r="H28" s="206"/>
      <c r="I28" s="206"/>
      <c r="J28" s="206"/>
    </row>
    <row r="29" spans="1:10" ht="15.75">
      <c r="A29" s="31"/>
      <c r="B29" s="207" t="s">
        <v>33</v>
      </c>
      <c r="C29" s="208">
        <v>0.05</v>
      </c>
      <c r="D29" s="213">
        <f>SUM(D17*D23)*D27</f>
        <v>0</v>
      </c>
      <c r="G29" s="206"/>
      <c r="H29" s="206"/>
      <c r="I29" s="206"/>
      <c r="J29" s="206"/>
    </row>
    <row r="30" spans="1:10" ht="15.75">
      <c r="A30" s="31"/>
      <c r="B30" s="210"/>
      <c r="C30" s="208">
        <v>0.04</v>
      </c>
      <c r="D30" s="213">
        <f>SUM(D18*D23)*D27</f>
        <v>0</v>
      </c>
      <c r="G30" s="206"/>
      <c r="H30" s="206"/>
      <c r="I30" s="206"/>
      <c r="J30" s="206"/>
    </row>
    <row r="31" spans="1:10" ht="15.75">
      <c r="A31" s="31"/>
      <c r="B31" s="210"/>
      <c r="C31" s="208">
        <v>0.03</v>
      </c>
      <c r="D31" s="213">
        <f>SUM(D19*D23)*D27</f>
        <v>0</v>
      </c>
      <c r="G31" s="206"/>
      <c r="H31" s="206"/>
      <c r="I31" s="206"/>
      <c r="J31" s="206"/>
    </row>
    <row r="32" spans="1:10" ht="15.75">
      <c r="A32" s="31"/>
      <c r="B32" s="210"/>
      <c r="C32" s="208">
        <v>0.02</v>
      </c>
      <c r="D32" s="213">
        <f>SUM(D20*D23)*D27</f>
        <v>0</v>
      </c>
      <c r="G32" s="206"/>
      <c r="H32" s="206"/>
      <c r="I32" s="206"/>
      <c r="J32" s="206"/>
    </row>
    <row r="33" spans="1:10" ht="15.75">
      <c r="A33" s="31"/>
      <c r="B33" s="210"/>
      <c r="C33" s="208">
        <v>0.01</v>
      </c>
      <c r="D33" s="213">
        <f>SUM(D21*D23)*D27</f>
        <v>0</v>
      </c>
      <c r="G33" s="206"/>
      <c r="H33" s="206"/>
      <c r="I33" s="206"/>
      <c r="J33" s="206"/>
    </row>
    <row r="34" spans="1:10" ht="15.75">
      <c r="A34" s="31"/>
      <c r="B34" s="210"/>
      <c r="C34" s="210"/>
      <c r="D34" s="210"/>
      <c r="G34" s="206"/>
      <c r="H34" s="206"/>
      <c r="I34" s="206"/>
      <c r="J34" s="206"/>
    </row>
    <row r="35" spans="1:10" ht="15.75">
      <c r="A35" s="31"/>
      <c r="B35" s="207" t="s">
        <v>34</v>
      </c>
      <c r="C35" s="210"/>
      <c r="D35" s="214">
        <f>SUM(D31)</f>
        <v>0</v>
      </c>
      <c r="E35" s="18" t="s">
        <v>35</v>
      </c>
      <c r="G35" s="206"/>
      <c r="H35" s="206"/>
      <c r="I35" s="206"/>
      <c r="J35" s="206"/>
    </row>
    <row r="36" spans="1:10" ht="15.75">
      <c r="A36" s="41"/>
      <c r="B36" s="215"/>
      <c r="C36" s="215"/>
      <c r="D36" s="215"/>
      <c r="G36" s="206"/>
      <c r="H36" s="206"/>
      <c r="I36" s="206"/>
      <c r="J36" s="206"/>
    </row>
    <row r="37" spans="1:10" ht="15.75">
      <c r="A37" s="41"/>
      <c r="B37" s="216" t="s">
        <v>36</v>
      </c>
      <c r="C37" s="215"/>
      <c r="D37" s="217">
        <f>SUM(D35/D27)</f>
        <v>0</v>
      </c>
      <c r="G37" s="206"/>
      <c r="H37" s="206"/>
      <c r="I37" s="206"/>
      <c r="J37" s="206"/>
    </row>
    <row r="38" spans="1:10" ht="15.75">
      <c r="A38" s="41"/>
      <c r="B38" s="215"/>
      <c r="C38" s="215"/>
      <c r="D38" s="215"/>
    </row>
    <row r="39" spans="1:10">
      <c r="A39" s="41"/>
    </row>
    <row r="40" spans="1:10" ht="15.75">
      <c r="A40" s="218" t="s">
        <v>37</v>
      </c>
      <c r="B40" s="215"/>
      <c r="C40" s="215"/>
      <c r="D40" s="219">
        <f>D35*10%</f>
        <v>0</v>
      </c>
    </row>
    <row r="41" spans="1:10" ht="15.75">
      <c r="A41" s="41"/>
      <c r="B41" s="215"/>
      <c r="C41" s="215"/>
      <c r="D41" s="215"/>
    </row>
    <row r="42" spans="1:10" ht="15.75">
      <c r="A42" s="41"/>
      <c r="B42" s="215"/>
      <c r="C42" s="215"/>
      <c r="D42" s="215"/>
    </row>
    <row r="43" spans="1:10" ht="15.75">
      <c r="A43" s="41"/>
      <c r="B43" s="215"/>
      <c r="C43" s="215"/>
      <c r="D43" s="215"/>
    </row>
    <row r="44" spans="1:10" ht="15.75">
      <c r="A44" s="41"/>
      <c r="B44" s="215"/>
      <c r="C44" s="215"/>
      <c r="D44" s="215"/>
    </row>
    <row r="45" spans="1:10" ht="15.75">
      <c r="A45" s="41"/>
      <c r="B45" s="215"/>
      <c r="C45" s="215"/>
      <c r="D45" s="215"/>
    </row>
    <row r="46" spans="1:10" ht="15.75">
      <c r="A46" s="41"/>
      <c r="B46" s="215"/>
      <c r="C46" s="215"/>
      <c r="D46" s="215"/>
    </row>
    <row r="47" spans="1:10" ht="15.75">
      <c r="A47" s="41"/>
      <c r="B47" s="215"/>
      <c r="C47" s="215"/>
      <c r="D47" s="215"/>
    </row>
    <row r="48" spans="1:10" ht="15.75">
      <c r="A48" s="41"/>
      <c r="B48" s="215"/>
      <c r="C48" s="215"/>
      <c r="D48" s="215"/>
    </row>
    <row r="49" spans="1:4" ht="15.75">
      <c r="A49" s="41"/>
      <c r="B49" s="215"/>
      <c r="C49" s="215"/>
      <c r="D49" s="215"/>
    </row>
    <row r="50" spans="1:4" ht="15.75">
      <c r="A50" s="41"/>
      <c r="B50" s="215"/>
      <c r="C50" s="215"/>
      <c r="D50" s="215"/>
    </row>
    <row r="51" spans="1:4" ht="15.75">
      <c r="A51" s="41"/>
      <c r="B51" s="215"/>
      <c r="C51" s="215"/>
      <c r="D51" s="215"/>
    </row>
    <row r="52" spans="1:4" ht="15.75">
      <c r="A52" s="41"/>
      <c r="B52" s="215"/>
      <c r="C52" s="215"/>
      <c r="D52" s="215"/>
    </row>
    <row r="53" spans="1:4" ht="15.75">
      <c r="A53" s="41"/>
      <c r="B53" s="215"/>
      <c r="C53" s="215"/>
      <c r="D53" s="215"/>
    </row>
    <row r="54" spans="1:4" ht="15.75">
      <c r="A54" s="41"/>
      <c r="B54" s="215"/>
      <c r="C54" s="215"/>
      <c r="D54" s="215"/>
    </row>
    <row r="55" spans="1:4" ht="15.75">
      <c r="A55" s="41"/>
      <c r="B55" s="215"/>
      <c r="C55" s="215"/>
      <c r="D55" s="215"/>
    </row>
    <row r="56" spans="1:4" ht="15.75">
      <c r="A56" s="41"/>
      <c r="B56" s="215"/>
      <c r="C56" s="215"/>
      <c r="D56" s="215"/>
    </row>
    <row r="57" spans="1:4" ht="15.75">
      <c r="A57" s="41"/>
      <c r="B57" s="215"/>
      <c r="C57" s="215"/>
      <c r="D57" s="215"/>
    </row>
    <row r="58" spans="1:4" ht="15.75">
      <c r="A58" s="41"/>
      <c r="B58" s="215"/>
      <c r="C58" s="215"/>
      <c r="D58" s="215"/>
    </row>
    <row r="59" spans="1:4" ht="15.75">
      <c r="A59" s="41"/>
      <c r="B59" s="215"/>
      <c r="C59" s="215"/>
      <c r="D59" s="215"/>
    </row>
    <row r="60" spans="1:4" ht="15.75">
      <c r="A60" s="41"/>
      <c r="B60" s="215"/>
      <c r="C60" s="215"/>
      <c r="D60" s="215"/>
    </row>
    <row r="61" spans="1:4" ht="15.75">
      <c r="A61" s="41"/>
      <c r="B61" s="215"/>
      <c r="C61" s="215"/>
      <c r="D61" s="215"/>
    </row>
    <row r="62" spans="1:4" ht="15.75">
      <c r="A62" s="41"/>
      <c r="B62" s="215"/>
      <c r="C62" s="215"/>
      <c r="D62" s="215"/>
    </row>
    <row r="63" spans="1:4" ht="15.75">
      <c r="A63" s="41"/>
      <c r="B63" s="215"/>
      <c r="C63" s="215"/>
      <c r="D63" s="215"/>
    </row>
    <row r="64" spans="1:4" ht="15.75">
      <c r="A64" s="41"/>
      <c r="B64" s="215"/>
      <c r="C64" s="215"/>
      <c r="D64" s="215"/>
    </row>
    <row r="65" spans="1:4" ht="15.75">
      <c r="A65" s="41"/>
      <c r="B65" s="215"/>
      <c r="C65" s="215"/>
      <c r="D65" s="215"/>
    </row>
    <row r="66" spans="1:4" ht="15.75">
      <c r="A66" s="41"/>
      <c r="B66" s="215"/>
      <c r="C66" s="215"/>
      <c r="D66" s="215"/>
    </row>
    <row r="67" spans="1:4" ht="15.75">
      <c r="A67" s="41"/>
      <c r="B67" s="215"/>
      <c r="C67" s="215"/>
      <c r="D67" s="215"/>
    </row>
    <row r="68" spans="1:4" ht="15.75">
      <c r="A68" s="41"/>
      <c r="B68" s="215"/>
      <c r="C68" s="215"/>
      <c r="D68" s="215"/>
    </row>
    <row r="69" spans="1:4" ht="15.75">
      <c r="A69" s="41"/>
      <c r="B69" s="215"/>
      <c r="C69" s="215"/>
      <c r="D69" s="215"/>
    </row>
    <row r="70" spans="1:4" ht="15.75">
      <c r="A70" s="41"/>
      <c r="B70" s="215"/>
      <c r="C70" s="215"/>
      <c r="D70" s="215"/>
    </row>
    <row r="71" spans="1:4" ht="15.75">
      <c r="A71" s="41"/>
      <c r="B71" s="215"/>
      <c r="C71" s="215"/>
      <c r="D71" s="215"/>
    </row>
    <row r="72" spans="1:4" ht="15.75">
      <c r="A72" s="41"/>
      <c r="B72" s="215"/>
      <c r="C72" s="215"/>
      <c r="D72" s="215"/>
    </row>
    <row r="73" spans="1:4" ht="15.75">
      <c r="A73" s="41"/>
      <c r="B73" s="215"/>
      <c r="C73" s="215"/>
      <c r="D73" s="215"/>
    </row>
    <row r="74" spans="1:4" ht="15.75">
      <c r="A74" s="41"/>
      <c r="B74" s="215"/>
      <c r="C74" s="215"/>
      <c r="D74" s="215"/>
    </row>
    <row r="75" spans="1:4" ht="15.75">
      <c r="A75" s="41"/>
      <c r="B75" s="215"/>
      <c r="C75" s="215"/>
      <c r="D75" s="215"/>
    </row>
    <row r="76" spans="1:4" ht="15.75">
      <c r="A76" s="41"/>
      <c r="B76" s="215"/>
      <c r="C76" s="215"/>
      <c r="D76" s="215"/>
    </row>
    <row r="77" spans="1:4" ht="15.75">
      <c r="A77" s="41"/>
      <c r="B77" s="215"/>
      <c r="C77" s="215"/>
      <c r="D77" s="215"/>
    </row>
    <row r="78" spans="1:4" ht="15.75">
      <c r="A78" s="41"/>
      <c r="B78" s="215"/>
      <c r="C78" s="215"/>
      <c r="D78" s="215"/>
    </row>
    <row r="79" spans="1:4" ht="15.75">
      <c r="A79" s="41"/>
      <c r="B79" s="215"/>
      <c r="C79" s="215"/>
      <c r="D79" s="215"/>
    </row>
    <row r="80" spans="1:4" ht="15.75">
      <c r="A80" s="41"/>
      <c r="B80" s="215"/>
      <c r="C80" s="215"/>
      <c r="D80" s="215"/>
    </row>
    <row r="81" spans="1:4" ht="15.75">
      <c r="A81" s="41"/>
      <c r="B81" s="215"/>
      <c r="C81" s="215"/>
      <c r="D81" s="215"/>
    </row>
    <row r="82" spans="1:4" ht="15.75">
      <c r="A82" s="41"/>
      <c r="B82" s="215"/>
      <c r="C82" s="215"/>
      <c r="D82" s="215"/>
    </row>
    <row r="83" spans="1:4" ht="15.75">
      <c r="A83" s="41"/>
      <c r="B83" s="215"/>
      <c r="C83" s="215"/>
      <c r="D83" s="215"/>
    </row>
    <row r="84" spans="1:4" ht="15.75">
      <c r="A84" s="41"/>
      <c r="B84" s="215"/>
      <c r="C84" s="215"/>
      <c r="D84" s="215"/>
    </row>
    <row r="85" spans="1:4" ht="15.75">
      <c r="A85" s="41"/>
      <c r="B85" s="215"/>
      <c r="C85" s="215"/>
      <c r="D85" s="215"/>
    </row>
    <row r="86" spans="1:4" ht="15.75">
      <c r="A86" s="41"/>
      <c r="B86" s="215"/>
      <c r="C86" s="215"/>
      <c r="D86" s="215"/>
    </row>
    <row r="87" spans="1:4" ht="15.75">
      <c r="A87" s="41"/>
      <c r="B87" s="215"/>
      <c r="C87" s="215"/>
      <c r="D87" s="215"/>
    </row>
    <row r="88" spans="1:4" ht="15.75">
      <c r="A88" s="41"/>
      <c r="B88" s="215"/>
      <c r="C88" s="215"/>
      <c r="D88" s="215"/>
    </row>
    <row r="89" spans="1:4" ht="15.75">
      <c r="A89" s="41"/>
      <c r="B89" s="215"/>
      <c r="C89" s="215"/>
      <c r="D89" s="215"/>
    </row>
    <row r="90" spans="1:4" ht="15.75">
      <c r="A90" s="41"/>
      <c r="B90" s="215"/>
      <c r="C90" s="215"/>
      <c r="D90" s="215"/>
    </row>
    <row r="91" spans="1:4" ht="15.75">
      <c r="A91" s="41"/>
      <c r="B91" s="215"/>
      <c r="C91" s="215"/>
      <c r="D91" s="215"/>
    </row>
    <row r="92" spans="1:4" ht="15.75">
      <c r="A92" s="41"/>
      <c r="B92" s="215"/>
      <c r="C92" s="215"/>
      <c r="D92" s="215"/>
    </row>
    <row r="93" spans="1:4" ht="15.75">
      <c r="A93" s="41"/>
      <c r="B93" s="215"/>
      <c r="C93" s="215"/>
      <c r="D93" s="215"/>
    </row>
    <row r="94" spans="1:4" ht="15.75">
      <c r="A94" s="41"/>
      <c r="B94" s="215"/>
      <c r="C94" s="215"/>
      <c r="D94" s="215"/>
    </row>
    <row r="95" spans="1:4" ht="15.75">
      <c r="A95" s="41"/>
      <c r="B95" s="215"/>
      <c r="C95" s="215"/>
      <c r="D95" s="215"/>
    </row>
    <row r="96" spans="1:4" ht="15.75">
      <c r="A96" s="41"/>
      <c r="B96" s="215"/>
      <c r="C96" s="215"/>
      <c r="D96" s="215"/>
    </row>
    <row r="97" spans="1:4" ht="15.75">
      <c r="A97" s="41"/>
      <c r="B97" s="215"/>
      <c r="C97" s="215"/>
      <c r="D97" s="215"/>
    </row>
    <row r="98" spans="1:4" ht="15.75">
      <c r="A98" s="41"/>
      <c r="B98" s="215"/>
      <c r="C98" s="215"/>
      <c r="D98" s="215"/>
    </row>
    <row r="99" spans="1:4" ht="15.75">
      <c r="A99" s="41"/>
      <c r="B99" s="215"/>
      <c r="C99" s="215"/>
      <c r="D99" s="215"/>
    </row>
    <row r="100" spans="1:4" ht="15.75">
      <c r="A100" s="41"/>
      <c r="B100" s="215"/>
      <c r="C100" s="215"/>
      <c r="D100" s="215"/>
    </row>
    <row r="101" spans="1:4" ht="15.75">
      <c r="A101" s="41"/>
      <c r="B101" s="215"/>
      <c r="C101" s="215"/>
      <c r="D101" s="215"/>
    </row>
    <row r="102" spans="1:4" ht="15.75">
      <c r="A102" s="41"/>
      <c r="B102" s="215"/>
      <c r="C102" s="215"/>
      <c r="D102" s="215"/>
    </row>
    <row r="103" spans="1:4" ht="15.75">
      <c r="A103" s="41"/>
      <c r="B103" s="215"/>
      <c r="C103" s="215"/>
      <c r="D103" s="215"/>
    </row>
    <row r="104" spans="1:4" ht="15.75">
      <c r="A104" s="41"/>
      <c r="B104" s="215"/>
      <c r="C104" s="215"/>
      <c r="D104" s="215"/>
    </row>
    <row r="105" spans="1:4" ht="15.75">
      <c r="A105" s="41"/>
      <c r="B105" s="215"/>
      <c r="C105" s="215"/>
      <c r="D105" s="215"/>
    </row>
    <row r="106" spans="1:4" ht="15.75">
      <c r="A106" s="41"/>
      <c r="B106" s="215"/>
      <c r="C106" s="215"/>
      <c r="D106" s="215"/>
    </row>
    <row r="107" spans="1:4" ht="15.75">
      <c r="A107" s="41"/>
      <c r="B107" s="215"/>
      <c r="C107" s="215"/>
      <c r="D107" s="215"/>
    </row>
  </sheetData>
  <sheetProtection password="CDE6" sheet="1" objects="1" scenarios="1"/>
  <pageMargins left="0.7" right="0.7" top="0.75" bottom="0.75" header="0.3" footer="0.3"/>
  <pageSetup paperSize="9" orientation="portrait" horizontalDpi="0" verticalDpi="0" r:id="rId1"/>
  <headerFooter>
    <oddHeader>&amp;C&amp;G</oddHead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2:F264"/>
  <sheetViews>
    <sheetView zoomScale="98" zoomScaleNormal="98" workbookViewId="0">
      <selection activeCell="A31" sqref="A31"/>
    </sheetView>
  </sheetViews>
  <sheetFormatPr defaultRowHeight="15"/>
  <cols>
    <col min="1" max="1" width="23.7109375" style="222" customWidth="1"/>
    <col min="2" max="2" width="90.42578125" style="223" customWidth="1"/>
    <col min="3" max="3" width="15.140625" style="83" customWidth="1"/>
    <col min="4" max="4" width="18.28515625" style="224" customWidth="1"/>
    <col min="5" max="5" width="18.28515625" style="41" customWidth="1"/>
    <col min="6" max="6" width="36.7109375" style="157" customWidth="1"/>
    <col min="7" max="16384" width="9.140625" style="41"/>
  </cols>
  <sheetData>
    <row r="2" spans="1:6" ht="39.75" customHeight="1"/>
    <row r="3" spans="1:6" ht="33.75" customHeight="1">
      <c r="A3" s="265" t="s">
        <v>270</v>
      </c>
      <c r="B3" s="272" t="str">
        <f>CLEAN(CEO!C33)</f>
        <v/>
      </c>
    </row>
    <row r="4" spans="1:6" s="226" customFormat="1" ht="15" customHeight="1">
      <c r="A4" s="222"/>
      <c r="B4" s="225"/>
      <c r="D4" s="227" t="s">
        <v>38</v>
      </c>
      <c r="E4" s="226" t="s">
        <v>39</v>
      </c>
      <c r="F4" s="228" t="s">
        <v>40</v>
      </c>
    </row>
    <row r="5" spans="1:6" ht="33" customHeight="1">
      <c r="A5" s="19" t="s">
        <v>41</v>
      </c>
      <c r="B5" s="20" t="s">
        <v>42</v>
      </c>
      <c r="C5" s="21"/>
      <c r="D5" s="22">
        <v>0</v>
      </c>
      <c r="E5" s="23">
        <f>SUM(D234*D5)</f>
        <v>0</v>
      </c>
      <c r="F5" s="157" t="s">
        <v>43</v>
      </c>
    </row>
    <row r="6" spans="1:6" ht="33" customHeight="1">
      <c r="A6" s="19" t="s">
        <v>44</v>
      </c>
      <c r="B6" s="20" t="s">
        <v>45</v>
      </c>
      <c r="C6" s="21"/>
      <c r="D6" s="22">
        <v>0</v>
      </c>
      <c r="E6" s="23">
        <f>SUM(D235*D6)</f>
        <v>0</v>
      </c>
      <c r="F6" s="157" t="s">
        <v>46</v>
      </c>
    </row>
    <row r="7" spans="1:6" ht="33.75" customHeight="1">
      <c r="A7" s="19" t="s">
        <v>47</v>
      </c>
      <c r="B7" s="20" t="s">
        <v>48</v>
      </c>
      <c r="C7" s="21"/>
      <c r="D7" s="22">
        <v>0</v>
      </c>
      <c r="E7" s="23">
        <f>SUM(D236*D7)</f>
        <v>0</v>
      </c>
    </row>
    <row r="8" spans="1:6" ht="33" customHeight="1">
      <c r="A8" s="19" t="s">
        <v>49</v>
      </c>
      <c r="B8" s="20" t="s">
        <v>50</v>
      </c>
      <c r="C8" s="21"/>
      <c r="D8" s="22">
        <v>0</v>
      </c>
      <c r="E8" s="23">
        <f>SUM(D237*D8)</f>
        <v>0</v>
      </c>
      <c r="F8" s="157" t="s">
        <v>51</v>
      </c>
    </row>
    <row r="9" spans="1:6" ht="29.25" customHeight="1">
      <c r="A9" s="19" t="s">
        <v>52</v>
      </c>
      <c r="B9" s="20" t="s">
        <v>53</v>
      </c>
      <c r="C9" s="24">
        <v>0</v>
      </c>
      <c r="D9" s="22">
        <v>0</v>
      </c>
      <c r="E9" s="23">
        <f>SUM(D238*0.1)</f>
        <v>0</v>
      </c>
      <c r="F9" s="157" t="s">
        <v>54</v>
      </c>
    </row>
    <row r="10" spans="1:6" ht="41.25" customHeight="1">
      <c r="A10" s="19" t="s">
        <v>55</v>
      </c>
      <c r="B10" s="20" t="s">
        <v>56</v>
      </c>
      <c r="C10" s="21"/>
      <c r="D10" s="22">
        <v>0</v>
      </c>
      <c r="E10" s="23">
        <f>SUM(D239*D10)</f>
        <v>0</v>
      </c>
      <c r="F10" s="157" t="s">
        <v>57</v>
      </c>
    </row>
    <row r="11" spans="1:6" ht="39" customHeight="1">
      <c r="A11" s="19" t="s">
        <v>58</v>
      </c>
      <c r="B11" s="20" t="s">
        <v>59</v>
      </c>
      <c r="C11" s="25">
        <v>0</v>
      </c>
      <c r="D11" s="22">
        <v>0</v>
      </c>
      <c r="E11" s="23">
        <f>SUM(D240*750)</f>
        <v>0</v>
      </c>
      <c r="F11" s="157" t="s">
        <v>60</v>
      </c>
    </row>
    <row r="12" spans="1:6" ht="36.75" customHeight="1">
      <c r="A12" s="19" t="s">
        <v>61</v>
      </c>
      <c r="B12" s="20" t="s">
        <v>62</v>
      </c>
      <c r="C12" s="21"/>
      <c r="D12" s="22">
        <v>0</v>
      </c>
      <c r="E12" s="23">
        <f>SUM(D241*D12)</f>
        <v>0</v>
      </c>
      <c r="F12" s="157" t="s">
        <v>63</v>
      </c>
    </row>
    <row r="13" spans="1:6" ht="46.5" customHeight="1">
      <c r="A13" s="19" t="s">
        <v>64</v>
      </c>
      <c r="B13" s="20" t="s">
        <v>65</v>
      </c>
      <c r="C13" s="25">
        <v>0</v>
      </c>
      <c r="D13" s="22">
        <v>0</v>
      </c>
      <c r="E13" s="23">
        <f>SUM(D242*2500)</f>
        <v>0</v>
      </c>
    </row>
    <row r="14" spans="1:6" ht="40.5" customHeight="1">
      <c r="A14" s="19" t="s">
        <v>66</v>
      </c>
      <c r="B14" s="20" t="s">
        <v>67</v>
      </c>
      <c r="C14" s="25">
        <v>0</v>
      </c>
      <c r="D14" s="22">
        <v>0</v>
      </c>
      <c r="E14" s="23">
        <f>SUM(D243*120)</f>
        <v>0</v>
      </c>
    </row>
    <row r="15" spans="1:6" ht="42.75" customHeight="1">
      <c r="A15" s="19" t="s">
        <v>68</v>
      </c>
      <c r="B15" s="20" t="s">
        <v>69</v>
      </c>
      <c r="C15" s="21"/>
      <c r="D15" s="22">
        <v>0</v>
      </c>
      <c r="E15" s="23">
        <f>SUM(D244*D15)</f>
        <v>0</v>
      </c>
      <c r="F15" s="157" t="s">
        <v>70</v>
      </c>
    </row>
    <row r="16" spans="1:6" ht="42.75" customHeight="1">
      <c r="A16" s="19" t="s">
        <v>71</v>
      </c>
      <c r="B16" s="20" t="s">
        <v>72</v>
      </c>
      <c r="C16" s="21"/>
      <c r="D16" s="22">
        <v>0</v>
      </c>
      <c r="E16" s="23">
        <f>SUM(D245*D16)</f>
        <v>0</v>
      </c>
    </row>
    <row r="17" spans="1:6" ht="33" customHeight="1">
      <c r="A17" s="19" t="s">
        <v>73</v>
      </c>
      <c r="B17" s="20" t="s">
        <v>74</v>
      </c>
      <c r="C17" s="21"/>
      <c r="D17" s="22">
        <v>0</v>
      </c>
      <c r="E17" s="23">
        <f>SUM(D246*D17)</f>
        <v>0</v>
      </c>
    </row>
    <row r="18" spans="1:6" ht="33" customHeight="1">
      <c r="A18" s="19" t="s">
        <v>75</v>
      </c>
      <c r="B18" s="20" t="s">
        <v>76</v>
      </c>
      <c r="C18" s="21"/>
      <c r="D18" s="22">
        <v>0</v>
      </c>
      <c r="E18" s="23">
        <f>SUM(D247*D18)</f>
        <v>0</v>
      </c>
    </row>
    <row r="19" spans="1:6" ht="30.75" customHeight="1">
      <c r="A19" s="19" t="s">
        <v>77</v>
      </c>
      <c r="B19" s="20" t="s">
        <v>78</v>
      </c>
      <c r="C19" s="21"/>
      <c r="D19" s="22">
        <v>0</v>
      </c>
      <c r="E19" s="23">
        <f>SUM(D248*D19)</f>
        <v>0</v>
      </c>
    </row>
    <row r="20" spans="1:6" ht="30.75" customHeight="1">
      <c r="A20" s="19" t="s">
        <v>79</v>
      </c>
      <c r="B20" s="20" t="s">
        <v>80</v>
      </c>
      <c r="C20" s="26">
        <v>0</v>
      </c>
      <c r="D20" s="22">
        <v>0</v>
      </c>
      <c r="E20" s="23">
        <f>SUM(C20*D249*D20)</f>
        <v>0</v>
      </c>
      <c r="F20" s="230" t="s">
        <v>81</v>
      </c>
    </row>
    <row r="21" spans="1:6" ht="34.5" customHeight="1">
      <c r="A21" s="19" t="s">
        <v>82</v>
      </c>
      <c r="B21" s="20" t="s">
        <v>83</v>
      </c>
      <c r="C21" s="21"/>
      <c r="D21" s="22">
        <v>0</v>
      </c>
      <c r="E21" s="23">
        <f>SUM(D250*D21)</f>
        <v>0</v>
      </c>
    </row>
    <row r="22" spans="1:6" ht="33" customHeight="1">
      <c r="A22" s="19" t="s">
        <v>84</v>
      </c>
      <c r="B22" s="20" t="s">
        <v>85</v>
      </c>
      <c r="C22" s="21"/>
      <c r="D22" s="22">
        <v>0</v>
      </c>
      <c r="E22" s="23">
        <f>SUM(D251*D22)*4</f>
        <v>0</v>
      </c>
    </row>
    <row r="23" spans="1:6" ht="38.25" customHeight="1">
      <c r="A23" s="19" t="s">
        <v>86</v>
      </c>
      <c r="B23" s="20" t="s">
        <v>87</v>
      </c>
      <c r="C23" s="21"/>
      <c r="D23" s="22">
        <v>0</v>
      </c>
      <c r="E23" s="23">
        <f>SUM(D252*D23)</f>
        <v>0</v>
      </c>
    </row>
    <row r="24" spans="1:6" ht="32.25" customHeight="1">
      <c r="A24" s="19" t="s">
        <v>88</v>
      </c>
      <c r="B24" s="20" t="s">
        <v>89</v>
      </c>
      <c r="C24" s="25">
        <v>0</v>
      </c>
      <c r="D24" s="22">
        <v>0</v>
      </c>
      <c r="E24" s="23">
        <f>SUM(D253*D24)*C24</f>
        <v>0</v>
      </c>
    </row>
    <row r="25" spans="1:6" ht="33" customHeight="1">
      <c r="A25" s="19" t="s">
        <v>90</v>
      </c>
      <c r="B25" s="20" t="s">
        <v>91</v>
      </c>
      <c r="C25" s="27"/>
      <c r="D25" s="22">
        <v>0</v>
      </c>
      <c r="E25" s="23">
        <f t="shared" ref="E25:E33" si="0">SUM(D254*D25)</f>
        <v>0</v>
      </c>
    </row>
    <row r="26" spans="1:6" ht="33" customHeight="1">
      <c r="A26" s="19" t="s">
        <v>92</v>
      </c>
      <c r="B26" s="20" t="s">
        <v>93</v>
      </c>
      <c r="C26" s="27"/>
      <c r="D26" s="22">
        <v>0</v>
      </c>
      <c r="E26" s="23">
        <f t="shared" si="0"/>
        <v>0</v>
      </c>
    </row>
    <row r="27" spans="1:6" ht="36.75" customHeight="1">
      <c r="A27" s="19" t="s">
        <v>94</v>
      </c>
      <c r="B27" s="20" t="s">
        <v>95</v>
      </c>
      <c r="C27" s="27"/>
      <c r="D27" s="22">
        <v>0</v>
      </c>
      <c r="E27" s="23">
        <f t="shared" si="0"/>
        <v>0</v>
      </c>
    </row>
    <row r="28" spans="1:6" ht="33" customHeight="1">
      <c r="A28" s="19" t="s">
        <v>96</v>
      </c>
      <c r="B28" s="20" t="s">
        <v>97</v>
      </c>
      <c r="C28" s="27"/>
      <c r="D28" s="22">
        <v>0</v>
      </c>
      <c r="E28" s="23">
        <f t="shared" si="0"/>
        <v>0</v>
      </c>
    </row>
    <row r="29" spans="1:6" ht="40.5" customHeight="1">
      <c r="A29" s="19" t="s">
        <v>98</v>
      </c>
      <c r="B29" s="20" t="s">
        <v>99</v>
      </c>
      <c r="C29" s="27"/>
      <c r="D29" s="22">
        <v>0</v>
      </c>
      <c r="E29" s="23">
        <f t="shared" si="0"/>
        <v>0</v>
      </c>
    </row>
    <row r="30" spans="1:6" ht="32.25" customHeight="1">
      <c r="A30" s="19" t="s">
        <v>100</v>
      </c>
      <c r="B30" s="20" t="s">
        <v>101</v>
      </c>
      <c r="C30" s="27"/>
      <c r="D30" s="22">
        <v>0</v>
      </c>
      <c r="E30" s="23">
        <f t="shared" si="0"/>
        <v>0</v>
      </c>
    </row>
    <row r="31" spans="1:6" ht="37.5" customHeight="1">
      <c r="A31" s="19" t="s">
        <v>102</v>
      </c>
      <c r="B31" s="20" t="s">
        <v>103</v>
      </c>
      <c r="C31" s="27"/>
      <c r="D31" s="22">
        <v>0</v>
      </c>
      <c r="E31" s="23">
        <f t="shared" si="0"/>
        <v>0</v>
      </c>
    </row>
    <row r="32" spans="1:6" ht="30.75" customHeight="1">
      <c r="A32" s="19" t="s">
        <v>104</v>
      </c>
      <c r="B32" s="20" t="s">
        <v>105</v>
      </c>
      <c r="C32" s="27"/>
      <c r="D32" s="22">
        <v>0</v>
      </c>
      <c r="E32" s="23">
        <f t="shared" si="0"/>
        <v>0</v>
      </c>
    </row>
    <row r="33" spans="1:6" ht="30" customHeight="1">
      <c r="A33" s="19" t="s">
        <v>106</v>
      </c>
      <c r="B33" s="20" t="s">
        <v>107</v>
      </c>
      <c r="C33" s="27"/>
      <c r="D33" s="22">
        <v>0</v>
      </c>
      <c r="E33" s="23">
        <f t="shared" si="0"/>
        <v>0</v>
      </c>
    </row>
    <row r="34" spans="1:6" ht="30" customHeight="1">
      <c r="A34" s="19" t="s">
        <v>108</v>
      </c>
      <c r="B34" s="20" t="s">
        <v>109</v>
      </c>
      <c r="C34" s="26">
        <v>0</v>
      </c>
      <c r="D34" s="22">
        <v>0</v>
      </c>
      <c r="E34" s="28">
        <f>SUM(C34*D263*D34)</f>
        <v>0</v>
      </c>
      <c r="F34" s="230" t="s">
        <v>81</v>
      </c>
    </row>
    <row r="35" spans="1:6" ht="30" customHeight="1">
      <c r="A35" s="19"/>
      <c r="B35" s="20"/>
      <c r="C35" s="29"/>
      <c r="D35" s="22"/>
      <c r="E35" s="23"/>
    </row>
    <row r="36" spans="1:6" ht="30" customHeight="1">
      <c r="A36" s="19"/>
      <c r="B36" s="20"/>
      <c r="C36" s="29"/>
      <c r="D36" s="22"/>
      <c r="E36" s="23"/>
    </row>
    <row r="37" spans="1:6" ht="30" customHeight="1">
      <c r="A37" s="19"/>
      <c r="C37" s="29"/>
      <c r="D37" s="256" t="s">
        <v>110</v>
      </c>
      <c r="E37" s="258">
        <f>SUM(E5:E36)</f>
        <v>0</v>
      </c>
    </row>
    <row r="38" spans="1:6" ht="51" customHeight="1">
      <c r="A38" s="19"/>
      <c r="B38" s="354" t="s">
        <v>37</v>
      </c>
      <c r="C38" s="355"/>
      <c r="D38" s="356"/>
      <c r="E38" s="257">
        <f>SUM('Research 2'!D35*10%)</f>
        <v>0</v>
      </c>
      <c r="F38" s="231" t="s">
        <v>111</v>
      </c>
    </row>
    <row r="234" spans="2:5">
      <c r="B234" s="232" t="s">
        <v>41</v>
      </c>
      <c r="C234" s="233"/>
      <c r="D234" s="234">
        <v>100</v>
      </c>
      <c r="E234" s="150"/>
    </row>
    <row r="235" spans="2:5">
      <c r="B235" s="232" t="s">
        <v>44</v>
      </c>
      <c r="C235" s="233"/>
      <c r="D235" s="234">
        <v>5000</v>
      </c>
      <c r="E235" s="150"/>
    </row>
    <row r="236" spans="2:5">
      <c r="B236" s="232" t="s">
        <v>47</v>
      </c>
      <c r="C236" s="233"/>
      <c r="D236" s="234">
        <v>1000</v>
      </c>
      <c r="E236" s="150"/>
    </row>
    <row r="237" spans="2:5">
      <c r="B237" s="232" t="s">
        <v>49</v>
      </c>
      <c r="C237" s="233"/>
      <c r="D237" s="234">
        <v>750</v>
      </c>
      <c r="E237" s="150"/>
    </row>
    <row r="238" spans="2:5">
      <c r="B238" s="232" t="s">
        <v>52</v>
      </c>
      <c r="C238" s="233"/>
      <c r="D238" s="235">
        <f>SUM(C9*D9)</f>
        <v>0</v>
      </c>
      <c r="E238" s="150"/>
    </row>
    <row r="239" spans="2:5">
      <c r="B239" s="232" t="s">
        <v>55</v>
      </c>
      <c r="C239" s="233"/>
      <c r="D239" s="234">
        <v>100000</v>
      </c>
      <c r="E239" s="150"/>
    </row>
    <row r="240" spans="2:5">
      <c r="B240" s="232" t="s">
        <v>58</v>
      </c>
      <c r="C240" s="233"/>
      <c r="D240" s="235">
        <f>SUM(C11*D11)</f>
        <v>0</v>
      </c>
      <c r="E240" s="150"/>
    </row>
    <row r="241" spans="2:5">
      <c r="B241" s="232" t="s">
        <v>61</v>
      </c>
      <c r="C241" s="233"/>
      <c r="D241" s="234">
        <v>8000</v>
      </c>
      <c r="E241" s="150"/>
    </row>
    <row r="242" spans="2:5">
      <c r="B242" s="232" t="s">
        <v>64</v>
      </c>
      <c r="C242" s="233"/>
      <c r="D242" s="234">
        <f>SUM(C13*D13)</f>
        <v>0</v>
      </c>
      <c r="E242" s="150"/>
    </row>
    <row r="243" spans="2:5">
      <c r="B243" s="232" t="s">
        <v>66</v>
      </c>
      <c r="C243" s="233"/>
      <c r="D243" s="234">
        <f>SUM(C14*D14)</f>
        <v>0</v>
      </c>
      <c r="E243" s="150"/>
    </row>
    <row r="244" spans="2:5">
      <c r="B244" s="232" t="s">
        <v>68</v>
      </c>
      <c r="C244" s="233"/>
      <c r="D244" s="234">
        <v>6500</v>
      </c>
      <c r="E244" s="150"/>
    </row>
    <row r="245" spans="2:5">
      <c r="B245" s="232" t="s">
        <v>71</v>
      </c>
      <c r="C245" s="233"/>
      <c r="D245" s="234">
        <v>5500</v>
      </c>
      <c r="E245" s="150"/>
    </row>
    <row r="246" spans="2:5">
      <c r="B246" s="232" t="s">
        <v>73</v>
      </c>
      <c r="C246" s="233"/>
      <c r="D246" s="234">
        <v>12500</v>
      </c>
      <c r="E246" s="150"/>
    </row>
    <row r="247" spans="2:5">
      <c r="B247" s="232" t="s">
        <v>75</v>
      </c>
      <c r="C247" s="233"/>
      <c r="D247" s="234">
        <v>5000</v>
      </c>
      <c r="E247" s="150"/>
    </row>
    <row r="248" spans="2:5">
      <c r="B248" s="232" t="s">
        <v>77</v>
      </c>
      <c r="C248" s="233"/>
      <c r="D248" s="234">
        <v>150</v>
      </c>
      <c r="E248" s="150"/>
    </row>
    <row r="249" spans="2:5">
      <c r="B249" s="232" t="s">
        <v>79</v>
      </c>
      <c r="C249" s="233"/>
      <c r="D249" s="234">
        <v>600</v>
      </c>
      <c r="E249" s="150"/>
    </row>
    <row r="250" spans="2:5">
      <c r="B250" s="232" t="s">
        <v>82</v>
      </c>
      <c r="C250" s="233"/>
      <c r="D250" s="234">
        <v>8000</v>
      </c>
      <c r="E250" s="150"/>
    </row>
    <row r="251" spans="2:5">
      <c r="B251" s="232" t="s">
        <v>84</v>
      </c>
      <c r="C251" s="233"/>
      <c r="D251" s="234">
        <v>1000</v>
      </c>
      <c r="E251" s="150"/>
    </row>
    <row r="252" spans="2:5">
      <c r="B252" s="232" t="s">
        <v>86</v>
      </c>
      <c r="C252" s="233"/>
      <c r="D252" s="234">
        <v>7500</v>
      </c>
      <c r="E252" s="150"/>
    </row>
    <row r="253" spans="2:5">
      <c r="B253" s="232" t="s">
        <v>88</v>
      </c>
      <c r="C253" s="233"/>
      <c r="D253" s="234">
        <v>150</v>
      </c>
      <c r="E253" s="150"/>
    </row>
    <row r="254" spans="2:5">
      <c r="B254" s="232" t="s">
        <v>90</v>
      </c>
      <c r="C254" s="233"/>
      <c r="D254" s="234">
        <v>1200</v>
      </c>
      <c r="E254" s="150"/>
    </row>
    <row r="255" spans="2:5">
      <c r="B255" s="232" t="s">
        <v>92</v>
      </c>
      <c r="C255" s="233"/>
      <c r="D255" s="234">
        <v>1500</v>
      </c>
      <c r="E255" s="150"/>
    </row>
    <row r="256" spans="2:5">
      <c r="B256" s="232" t="s">
        <v>94</v>
      </c>
      <c r="C256" s="233"/>
      <c r="D256" s="234">
        <v>2500</v>
      </c>
      <c r="E256" s="150"/>
    </row>
    <row r="257" spans="2:5">
      <c r="B257" s="232" t="s">
        <v>96</v>
      </c>
      <c r="C257" s="233"/>
      <c r="D257" s="234">
        <v>1500</v>
      </c>
      <c r="E257" s="150"/>
    </row>
    <row r="258" spans="2:5">
      <c r="B258" s="232" t="s">
        <v>98</v>
      </c>
      <c r="C258" s="233"/>
      <c r="D258" s="234">
        <v>3500</v>
      </c>
      <c r="E258" s="150"/>
    </row>
    <row r="259" spans="2:5">
      <c r="B259" s="232" t="s">
        <v>100</v>
      </c>
      <c r="C259" s="233"/>
      <c r="D259" s="234">
        <v>500</v>
      </c>
      <c r="E259" s="150"/>
    </row>
    <row r="260" spans="2:5">
      <c r="B260" s="232" t="s">
        <v>102</v>
      </c>
      <c r="C260" s="233"/>
      <c r="D260" s="234">
        <v>1000</v>
      </c>
      <c r="E260" s="150"/>
    </row>
    <row r="261" spans="2:5">
      <c r="B261" s="232" t="s">
        <v>104</v>
      </c>
      <c r="C261" s="233"/>
      <c r="D261" s="234">
        <v>0</v>
      </c>
      <c r="E261" s="150"/>
    </row>
    <row r="262" spans="2:5">
      <c r="B262" s="232" t="s">
        <v>106</v>
      </c>
      <c r="C262" s="233"/>
      <c r="D262" s="234">
        <v>1500</v>
      </c>
      <c r="E262" s="150"/>
    </row>
    <row r="263" spans="2:5">
      <c r="B263" s="232" t="s">
        <v>112</v>
      </c>
      <c r="C263" s="233"/>
      <c r="D263" s="234">
        <v>600</v>
      </c>
      <c r="E263" s="150"/>
    </row>
    <row r="264" spans="2:5">
      <c r="B264" s="236"/>
      <c r="C264" s="233"/>
      <c r="D264" s="234"/>
      <c r="E264" s="150"/>
    </row>
  </sheetData>
  <sheetProtection password="CDE6" sheet="1" objects="1" scenarios="1"/>
  <mergeCells count="1">
    <mergeCell ref="B38:D38"/>
  </mergeCells>
  <pageMargins left="0.70866141732283472" right="0.70866141732283472" top="0.74803149606299213" bottom="0.74803149606299213" header="0.31496062992125984" footer="0.31496062992125984"/>
  <pageSetup paperSize="9" scale="76" fitToHeight="2" orientation="landscape" horizontalDpi="0" verticalDpi="0" r:id="rId1"/>
  <headerFooter>
    <oddHeader>&amp;C&amp;G</oddHead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L79"/>
  <sheetViews>
    <sheetView topLeftCell="A2" workbookViewId="0">
      <selection activeCell="B69" sqref="B69:V72"/>
    </sheetView>
  </sheetViews>
  <sheetFormatPr defaultRowHeight="15"/>
  <cols>
    <col min="1" max="1" width="5.7109375" customWidth="1"/>
    <col min="2" max="38" width="4.28515625" customWidth="1"/>
  </cols>
  <sheetData>
    <row r="2" spans="1:38" ht="23.25">
      <c r="L2" s="357" t="str">
        <f>CLEAN(CEO!C6)</f>
        <v>CEO enter your business name!</v>
      </c>
      <c r="M2" s="357"/>
      <c r="N2" s="357"/>
      <c r="O2" s="357"/>
      <c r="P2" s="357"/>
      <c r="Q2" s="357"/>
      <c r="R2" s="357"/>
      <c r="S2" s="357"/>
      <c r="T2" s="357"/>
      <c r="U2" s="357"/>
      <c r="V2" s="357"/>
      <c r="W2" s="357"/>
      <c r="X2" s="357"/>
      <c r="Y2" s="357"/>
      <c r="Z2" s="357"/>
    </row>
    <row r="3" spans="1:38" ht="24" customHeight="1">
      <c r="J3" s="357"/>
      <c r="K3" s="357"/>
      <c r="L3" s="357"/>
      <c r="M3" s="357"/>
      <c r="N3" s="357"/>
      <c r="O3" s="357"/>
      <c r="P3" s="357"/>
      <c r="Q3" s="357"/>
      <c r="R3" s="357"/>
      <c r="S3" s="357"/>
      <c r="T3" s="357"/>
      <c r="U3" s="357"/>
      <c r="V3" s="357"/>
      <c r="W3" s="357"/>
      <c r="X3" s="357"/>
      <c r="Y3" s="357"/>
      <c r="Z3" s="357"/>
      <c r="AA3" s="357"/>
      <c r="AB3" s="357"/>
    </row>
    <row r="4" spans="1:38" ht="6.75" customHeight="1">
      <c r="J4" s="301"/>
      <c r="K4" s="301"/>
      <c r="L4" s="301"/>
      <c r="M4" s="301"/>
      <c r="N4" s="301"/>
      <c r="O4" s="301"/>
      <c r="P4" s="301"/>
      <c r="Q4" s="301"/>
      <c r="R4" s="301"/>
      <c r="S4" s="301"/>
      <c r="T4" s="301"/>
      <c r="U4" s="301"/>
      <c r="V4" s="301"/>
      <c r="W4" s="301"/>
      <c r="X4" s="301"/>
      <c r="Y4" s="301"/>
      <c r="Z4" s="301"/>
      <c r="AA4" s="301"/>
      <c r="AB4" s="301"/>
    </row>
    <row r="5" spans="1:38" ht="25.5" customHeight="1">
      <c r="J5" s="301"/>
      <c r="K5" s="301"/>
      <c r="M5" s="301" t="s">
        <v>303</v>
      </c>
      <c r="N5" s="358" t="str">
        <f>CLEAN(CEO!C33)</f>
        <v/>
      </c>
      <c r="O5" s="358"/>
      <c r="P5" s="358"/>
      <c r="Q5" s="358"/>
      <c r="R5" s="358"/>
      <c r="S5" s="358"/>
      <c r="T5" s="358"/>
      <c r="U5" s="358"/>
      <c r="V5" s="358"/>
      <c r="W5" s="358"/>
      <c r="X5" s="358"/>
      <c r="Y5" s="358"/>
      <c r="Z5" s="358"/>
      <c r="AA5" s="301"/>
      <c r="AB5" s="301"/>
    </row>
    <row r="6" spans="1:38" ht="4.5" customHeight="1" thickBot="1"/>
    <row r="7" spans="1:38" s="122" customFormat="1" ht="38.1" customHeight="1">
      <c r="A7" s="293" t="s">
        <v>285</v>
      </c>
      <c r="B7" s="294" t="s">
        <v>286</v>
      </c>
      <c r="C7" s="294" t="s">
        <v>287</v>
      </c>
      <c r="D7" s="294" t="s">
        <v>288</v>
      </c>
      <c r="E7" s="294" t="s">
        <v>287</v>
      </c>
      <c r="F7" s="294" t="s">
        <v>289</v>
      </c>
      <c r="G7" s="295" t="s">
        <v>290</v>
      </c>
      <c r="H7" s="295" t="s">
        <v>290</v>
      </c>
      <c r="I7" s="294" t="s">
        <v>286</v>
      </c>
      <c r="J7" s="294" t="s">
        <v>287</v>
      </c>
      <c r="K7" s="294" t="s">
        <v>288</v>
      </c>
      <c r="L7" s="294" t="s">
        <v>287</v>
      </c>
      <c r="M7" s="294" t="s">
        <v>289</v>
      </c>
      <c r="N7" s="295" t="s">
        <v>290</v>
      </c>
      <c r="O7" s="295" t="s">
        <v>290</v>
      </c>
      <c r="P7" s="294" t="s">
        <v>286</v>
      </c>
      <c r="Q7" s="294" t="s">
        <v>287</v>
      </c>
      <c r="R7" s="294" t="s">
        <v>288</v>
      </c>
      <c r="S7" s="294" t="s">
        <v>287</v>
      </c>
      <c r="T7" s="294" t="s">
        <v>289</v>
      </c>
      <c r="U7" s="295" t="s">
        <v>290</v>
      </c>
      <c r="V7" s="295" t="s">
        <v>290</v>
      </c>
      <c r="W7" s="294" t="s">
        <v>286</v>
      </c>
      <c r="X7" s="294" t="s">
        <v>287</v>
      </c>
      <c r="Y7" s="294" t="s">
        <v>288</v>
      </c>
      <c r="Z7" s="294" t="s">
        <v>287</v>
      </c>
      <c r="AA7" s="294" t="s">
        <v>289</v>
      </c>
      <c r="AB7" s="295" t="s">
        <v>290</v>
      </c>
      <c r="AC7" s="295" t="s">
        <v>290</v>
      </c>
      <c r="AD7" s="294" t="s">
        <v>286</v>
      </c>
      <c r="AE7" s="294" t="s">
        <v>287</v>
      </c>
      <c r="AF7" s="294" t="s">
        <v>288</v>
      </c>
      <c r="AG7" s="294" t="s">
        <v>287</v>
      </c>
      <c r="AH7" s="294" t="s">
        <v>289</v>
      </c>
      <c r="AI7" s="295" t="s">
        <v>290</v>
      </c>
      <c r="AJ7" s="295" t="s">
        <v>290</v>
      </c>
      <c r="AK7" s="296" t="s">
        <v>286</v>
      </c>
      <c r="AL7" s="297" t="s">
        <v>287</v>
      </c>
    </row>
    <row r="8" spans="1:38" ht="12.75" customHeight="1">
      <c r="A8" s="298" t="s">
        <v>291</v>
      </c>
      <c r="B8" s="316"/>
      <c r="C8" s="316"/>
      <c r="D8" s="316"/>
      <c r="E8" s="317">
        <v>1</v>
      </c>
      <c r="F8" s="317">
        <v>2</v>
      </c>
      <c r="G8" s="318">
        <v>3</v>
      </c>
      <c r="H8" s="318">
        <v>4</v>
      </c>
      <c r="I8" s="317">
        <v>5</v>
      </c>
      <c r="J8" s="317">
        <v>6</v>
      </c>
      <c r="K8" s="317">
        <v>7</v>
      </c>
      <c r="L8" s="317">
        <v>8</v>
      </c>
      <c r="M8" s="317">
        <v>9</v>
      </c>
      <c r="N8" s="318">
        <v>10</v>
      </c>
      <c r="O8" s="318">
        <v>11</v>
      </c>
      <c r="P8" s="317">
        <v>12</v>
      </c>
      <c r="Q8" s="317">
        <v>13</v>
      </c>
      <c r="R8" s="317">
        <v>14</v>
      </c>
      <c r="S8" s="317">
        <v>15</v>
      </c>
      <c r="T8" s="317">
        <v>16</v>
      </c>
      <c r="U8" s="318">
        <v>17</v>
      </c>
      <c r="V8" s="318">
        <v>18</v>
      </c>
      <c r="W8" s="317">
        <v>19</v>
      </c>
      <c r="X8" s="317">
        <v>20</v>
      </c>
      <c r="Y8" s="317">
        <v>21</v>
      </c>
      <c r="Z8" s="317">
        <v>22</v>
      </c>
      <c r="AA8" s="317">
        <v>23</v>
      </c>
      <c r="AB8" s="318">
        <v>24</v>
      </c>
      <c r="AC8" s="318">
        <v>25</v>
      </c>
      <c r="AD8" s="317">
        <v>26</v>
      </c>
      <c r="AE8" s="317">
        <v>27</v>
      </c>
      <c r="AF8" s="317">
        <v>28</v>
      </c>
      <c r="AG8" s="317">
        <v>29</v>
      </c>
      <c r="AH8" s="317">
        <v>30</v>
      </c>
      <c r="AI8" s="318">
        <v>31</v>
      </c>
      <c r="AJ8" s="318"/>
      <c r="AK8" s="319"/>
      <c r="AL8" s="320"/>
    </row>
    <row r="9" spans="1:38" ht="4.5" customHeight="1">
      <c r="A9" s="299"/>
      <c r="B9" s="303"/>
      <c r="C9" s="303"/>
      <c r="D9" s="303"/>
      <c r="E9" s="303"/>
      <c r="F9" s="303"/>
      <c r="G9" s="304"/>
      <c r="H9" s="304"/>
      <c r="I9" s="303"/>
      <c r="J9" s="303"/>
      <c r="K9" s="303"/>
      <c r="L9" s="303"/>
      <c r="M9" s="303"/>
      <c r="N9" s="304"/>
      <c r="O9" s="304"/>
      <c r="P9" s="303"/>
      <c r="Q9" s="303"/>
      <c r="R9" s="303"/>
      <c r="S9" s="303"/>
      <c r="T9" s="303"/>
      <c r="U9" s="304"/>
      <c r="V9" s="304"/>
      <c r="W9" s="303"/>
      <c r="X9" s="303"/>
      <c r="Y9" s="303"/>
      <c r="Z9" s="303"/>
      <c r="AA9" s="303"/>
      <c r="AB9" s="304"/>
      <c r="AC9" s="304"/>
      <c r="AD9" s="303"/>
      <c r="AE9" s="303"/>
      <c r="AF9" s="303"/>
      <c r="AG9" s="303"/>
      <c r="AH9" s="303"/>
      <c r="AI9" s="304"/>
      <c r="AJ9" s="304"/>
      <c r="AK9" s="303"/>
      <c r="AL9" s="305"/>
    </row>
    <row r="10" spans="1:38" ht="4.5" customHeight="1">
      <c r="A10" s="299"/>
      <c r="B10" s="303"/>
      <c r="C10" s="303"/>
      <c r="D10" s="303"/>
      <c r="E10" s="303"/>
      <c r="F10" s="303"/>
      <c r="G10" s="304"/>
      <c r="H10" s="304"/>
      <c r="I10" s="303"/>
      <c r="J10" s="303"/>
      <c r="K10" s="303"/>
      <c r="L10" s="303"/>
      <c r="M10" s="303"/>
      <c r="N10" s="304"/>
      <c r="O10" s="304"/>
      <c r="P10" s="303"/>
      <c r="Q10" s="303"/>
      <c r="R10" s="303"/>
      <c r="S10" s="303"/>
      <c r="T10" s="303"/>
      <c r="U10" s="304"/>
      <c r="V10" s="304"/>
      <c r="W10" s="303"/>
      <c r="X10" s="303"/>
      <c r="Y10" s="303"/>
      <c r="Z10" s="303"/>
      <c r="AA10" s="303"/>
      <c r="AB10" s="304"/>
      <c r="AC10" s="304"/>
      <c r="AD10" s="303"/>
      <c r="AE10" s="303"/>
      <c r="AF10" s="303"/>
      <c r="AG10" s="303"/>
      <c r="AH10" s="303"/>
      <c r="AI10" s="304"/>
      <c r="AJ10" s="304"/>
      <c r="AK10" s="303"/>
      <c r="AL10" s="305"/>
    </row>
    <row r="11" spans="1:38" ht="4.5" customHeight="1">
      <c r="A11" s="299"/>
      <c r="B11" s="303"/>
      <c r="C11" s="303"/>
      <c r="D11" s="303"/>
      <c r="E11" s="303"/>
      <c r="F11" s="303"/>
      <c r="G11" s="304"/>
      <c r="H11" s="304"/>
      <c r="I11" s="303"/>
      <c r="J11" s="303"/>
      <c r="K11" s="303"/>
      <c r="L11" s="303"/>
      <c r="M11" s="303"/>
      <c r="N11" s="304"/>
      <c r="O11" s="304"/>
      <c r="P11" s="303"/>
      <c r="Q11" s="303"/>
      <c r="R11" s="303"/>
      <c r="S11" s="303"/>
      <c r="T11" s="303"/>
      <c r="U11" s="304"/>
      <c r="V11" s="304"/>
      <c r="W11" s="303"/>
      <c r="X11" s="303"/>
      <c r="Y11" s="303"/>
      <c r="Z11" s="303"/>
      <c r="AA11" s="303"/>
      <c r="AB11" s="304"/>
      <c r="AC11" s="304"/>
      <c r="AD11" s="303"/>
      <c r="AE11" s="303"/>
      <c r="AF11" s="303"/>
      <c r="AG11" s="303"/>
      <c r="AH11" s="303"/>
      <c r="AI11" s="304"/>
      <c r="AJ11" s="304"/>
      <c r="AK11" s="303"/>
      <c r="AL11" s="305"/>
    </row>
    <row r="12" spans="1:38" ht="4.5" customHeight="1">
      <c r="A12" s="300"/>
      <c r="B12" s="303"/>
      <c r="C12" s="303"/>
      <c r="D12" s="303"/>
      <c r="E12" s="303"/>
      <c r="F12" s="303"/>
      <c r="G12" s="304"/>
      <c r="H12" s="304"/>
      <c r="I12" s="303"/>
      <c r="J12" s="303"/>
      <c r="K12" s="303"/>
      <c r="L12" s="303"/>
      <c r="M12" s="303"/>
      <c r="N12" s="304"/>
      <c r="O12" s="304"/>
      <c r="P12" s="303"/>
      <c r="Q12" s="303"/>
      <c r="R12" s="303"/>
      <c r="S12" s="303"/>
      <c r="T12" s="303"/>
      <c r="U12" s="304"/>
      <c r="V12" s="304"/>
      <c r="W12" s="303"/>
      <c r="X12" s="303"/>
      <c r="Y12" s="303"/>
      <c r="Z12" s="303"/>
      <c r="AA12" s="303"/>
      <c r="AB12" s="304"/>
      <c r="AC12" s="304"/>
      <c r="AD12" s="303"/>
      <c r="AE12" s="303"/>
      <c r="AF12" s="303"/>
      <c r="AG12" s="303"/>
      <c r="AH12" s="303"/>
      <c r="AI12" s="304"/>
      <c r="AJ12" s="304"/>
      <c r="AK12" s="303"/>
      <c r="AL12" s="305"/>
    </row>
    <row r="13" spans="1:38" ht="12.75" customHeight="1">
      <c r="A13" s="298" t="s">
        <v>292</v>
      </c>
      <c r="B13" s="321"/>
      <c r="C13" s="321"/>
      <c r="D13" s="321"/>
      <c r="E13" s="321"/>
      <c r="F13" s="321"/>
      <c r="G13" s="322"/>
      <c r="H13" s="322">
        <v>1</v>
      </c>
      <c r="I13" s="321">
        <v>2</v>
      </c>
      <c r="J13" s="321">
        <v>3</v>
      </c>
      <c r="K13" s="321">
        <v>4</v>
      </c>
      <c r="L13" s="321">
        <v>5</v>
      </c>
      <c r="M13" s="322">
        <v>6</v>
      </c>
      <c r="N13" s="322">
        <v>7</v>
      </c>
      <c r="O13" s="322">
        <v>8</v>
      </c>
      <c r="P13" s="321">
        <v>9</v>
      </c>
      <c r="Q13" s="321">
        <v>10</v>
      </c>
      <c r="R13" s="321">
        <v>11</v>
      </c>
      <c r="S13" s="321">
        <v>12</v>
      </c>
      <c r="T13" s="321">
        <v>13</v>
      </c>
      <c r="U13" s="322">
        <v>14</v>
      </c>
      <c r="V13" s="322">
        <v>15</v>
      </c>
      <c r="W13" s="321">
        <v>16</v>
      </c>
      <c r="X13" s="321">
        <v>17</v>
      </c>
      <c r="Y13" s="321">
        <v>18</v>
      </c>
      <c r="Z13" s="321">
        <v>19</v>
      </c>
      <c r="AA13" s="321">
        <v>20</v>
      </c>
      <c r="AB13" s="322">
        <v>21</v>
      </c>
      <c r="AC13" s="322">
        <v>22</v>
      </c>
      <c r="AD13" s="321">
        <v>23</v>
      </c>
      <c r="AE13" s="321">
        <v>24</v>
      </c>
      <c r="AF13" s="321">
        <v>25</v>
      </c>
      <c r="AG13" s="321">
        <v>26</v>
      </c>
      <c r="AH13" s="321">
        <v>27</v>
      </c>
      <c r="AI13" s="322">
        <v>28</v>
      </c>
      <c r="AJ13" s="322"/>
      <c r="AK13" s="323"/>
      <c r="AL13" s="324"/>
    </row>
    <row r="14" spans="1:38" ht="4.5" customHeight="1">
      <c r="A14" s="299"/>
      <c r="B14" s="303"/>
      <c r="C14" s="303"/>
      <c r="D14" s="303"/>
      <c r="E14" s="303"/>
      <c r="F14" s="303"/>
      <c r="G14" s="304"/>
      <c r="H14" s="304"/>
      <c r="I14" s="303"/>
      <c r="J14" s="303"/>
      <c r="K14" s="303"/>
      <c r="L14" s="303"/>
      <c r="M14" s="304"/>
      <c r="N14" s="304"/>
      <c r="O14" s="304"/>
      <c r="P14" s="303"/>
      <c r="Q14" s="303"/>
      <c r="R14" s="303"/>
      <c r="S14" s="303"/>
      <c r="T14" s="303"/>
      <c r="U14" s="304"/>
      <c r="V14" s="304"/>
      <c r="W14" s="303"/>
      <c r="X14" s="303"/>
      <c r="Y14" s="303"/>
      <c r="Z14" s="303"/>
      <c r="AA14" s="303"/>
      <c r="AB14" s="304"/>
      <c r="AC14" s="304"/>
      <c r="AD14" s="303"/>
      <c r="AE14" s="303"/>
      <c r="AF14" s="303"/>
      <c r="AG14" s="303"/>
      <c r="AH14" s="303"/>
      <c r="AI14" s="304"/>
      <c r="AJ14" s="304"/>
      <c r="AK14" s="303"/>
      <c r="AL14" s="305"/>
    </row>
    <row r="15" spans="1:38" ht="4.5" customHeight="1">
      <c r="A15" s="299"/>
      <c r="B15" s="303"/>
      <c r="C15" s="303"/>
      <c r="D15" s="303"/>
      <c r="E15" s="303"/>
      <c r="F15" s="303"/>
      <c r="G15" s="304"/>
      <c r="H15" s="304"/>
      <c r="I15" s="303"/>
      <c r="J15" s="303"/>
      <c r="K15" s="303"/>
      <c r="L15" s="303"/>
      <c r="M15" s="304"/>
      <c r="N15" s="304"/>
      <c r="O15" s="304"/>
      <c r="P15" s="303"/>
      <c r="Q15" s="303"/>
      <c r="R15" s="303"/>
      <c r="S15" s="303"/>
      <c r="T15" s="303"/>
      <c r="U15" s="304"/>
      <c r="V15" s="304"/>
      <c r="W15" s="303"/>
      <c r="X15" s="303"/>
      <c r="Y15" s="303"/>
      <c r="Z15" s="303"/>
      <c r="AA15" s="303"/>
      <c r="AB15" s="304"/>
      <c r="AC15" s="304"/>
      <c r="AD15" s="303"/>
      <c r="AE15" s="303"/>
      <c r="AF15" s="303"/>
      <c r="AG15" s="303"/>
      <c r="AH15" s="303"/>
      <c r="AI15" s="304"/>
      <c r="AJ15" s="304"/>
      <c r="AK15" s="303"/>
      <c r="AL15" s="305"/>
    </row>
    <row r="16" spans="1:38" ht="4.5" customHeight="1">
      <c r="A16" s="299"/>
      <c r="B16" s="303"/>
      <c r="C16" s="303"/>
      <c r="D16" s="303"/>
      <c r="E16" s="303"/>
      <c r="F16" s="303"/>
      <c r="G16" s="304"/>
      <c r="H16" s="304"/>
      <c r="I16" s="303"/>
      <c r="J16" s="303"/>
      <c r="K16" s="303"/>
      <c r="L16" s="303"/>
      <c r="M16" s="304"/>
      <c r="N16" s="304"/>
      <c r="O16" s="304"/>
      <c r="P16" s="303"/>
      <c r="Q16" s="303"/>
      <c r="R16" s="303"/>
      <c r="S16" s="303"/>
      <c r="T16" s="303"/>
      <c r="U16" s="304"/>
      <c r="V16" s="304"/>
      <c r="W16" s="303"/>
      <c r="X16" s="303"/>
      <c r="Y16" s="303"/>
      <c r="Z16" s="303"/>
      <c r="AA16" s="303"/>
      <c r="AB16" s="304"/>
      <c r="AC16" s="304"/>
      <c r="AD16" s="303"/>
      <c r="AE16" s="303"/>
      <c r="AF16" s="303"/>
      <c r="AG16" s="303"/>
      <c r="AH16" s="303"/>
      <c r="AI16" s="304"/>
      <c r="AJ16" s="304"/>
      <c r="AK16" s="303"/>
      <c r="AL16" s="305"/>
    </row>
    <row r="17" spans="1:38" ht="4.5" customHeight="1">
      <c r="A17" s="300"/>
      <c r="B17" s="303"/>
      <c r="C17" s="303"/>
      <c r="D17" s="303"/>
      <c r="E17" s="303"/>
      <c r="F17" s="303"/>
      <c r="G17" s="304"/>
      <c r="H17" s="304"/>
      <c r="I17" s="303"/>
      <c r="J17" s="303"/>
      <c r="K17" s="303"/>
      <c r="L17" s="303"/>
      <c r="M17" s="304"/>
      <c r="N17" s="304"/>
      <c r="O17" s="304"/>
      <c r="P17" s="303"/>
      <c r="Q17" s="303"/>
      <c r="R17" s="303"/>
      <c r="S17" s="303"/>
      <c r="T17" s="303"/>
      <c r="U17" s="304"/>
      <c r="V17" s="304"/>
      <c r="W17" s="303"/>
      <c r="X17" s="303"/>
      <c r="Y17" s="303"/>
      <c r="Z17" s="303"/>
      <c r="AA17" s="303"/>
      <c r="AB17" s="304"/>
      <c r="AC17" s="304"/>
      <c r="AD17" s="303"/>
      <c r="AE17" s="303"/>
      <c r="AF17" s="303"/>
      <c r="AG17" s="303"/>
      <c r="AH17" s="303"/>
      <c r="AI17" s="304"/>
      <c r="AJ17" s="304"/>
      <c r="AK17" s="303"/>
      <c r="AL17" s="305"/>
    </row>
    <row r="18" spans="1:38" ht="12.75" customHeight="1">
      <c r="A18" s="298" t="s">
        <v>293</v>
      </c>
      <c r="B18" s="321"/>
      <c r="C18" s="321"/>
      <c r="D18" s="321"/>
      <c r="E18" s="321"/>
      <c r="F18" s="321"/>
      <c r="G18" s="322"/>
      <c r="H18" s="322">
        <v>1</v>
      </c>
      <c r="I18" s="321">
        <v>2</v>
      </c>
      <c r="J18" s="321">
        <v>3</v>
      </c>
      <c r="K18" s="321">
        <v>4</v>
      </c>
      <c r="L18" s="321">
        <v>5</v>
      </c>
      <c r="M18" s="321">
        <v>6</v>
      </c>
      <c r="N18" s="322">
        <v>7</v>
      </c>
      <c r="O18" s="322">
        <v>8</v>
      </c>
      <c r="P18" s="321">
        <v>9</v>
      </c>
      <c r="Q18" s="321">
        <v>10</v>
      </c>
      <c r="R18" s="321">
        <v>11</v>
      </c>
      <c r="S18" s="321">
        <v>12</v>
      </c>
      <c r="T18" s="321">
        <v>13</v>
      </c>
      <c r="U18" s="322">
        <v>14</v>
      </c>
      <c r="V18" s="322">
        <v>15</v>
      </c>
      <c r="W18" s="321">
        <v>16</v>
      </c>
      <c r="X18" s="321">
        <v>17</v>
      </c>
      <c r="Y18" s="321">
        <v>18</v>
      </c>
      <c r="Z18" s="321">
        <v>19</v>
      </c>
      <c r="AA18" s="321">
        <v>20</v>
      </c>
      <c r="AB18" s="322">
        <v>21</v>
      </c>
      <c r="AC18" s="322">
        <v>22</v>
      </c>
      <c r="AD18" s="321">
        <v>23</v>
      </c>
      <c r="AE18" s="321">
        <v>24</v>
      </c>
      <c r="AF18" s="321">
        <v>25</v>
      </c>
      <c r="AG18" s="321">
        <v>26</v>
      </c>
      <c r="AH18" s="321">
        <v>27</v>
      </c>
      <c r="AI18" s="322">
        <v>28</v>
      </c>
      <c r="AJ18" s="322">
        <v>29</v>
      </c>
      <c r="AK18" s="323">
        <v>30</v>
      </c>
      <c r="AL18" s="324">
        <v>31</v>
      </c>
    </row>
    <row r="19" spans="1:38" ht="4.5" customHeight="1">
      <c r="A19" s="299"/>
      <c r="B19" s="303"/>
      <c r="C19" s="303"/>
      <c r="D19" s="303"/>
      <c r="E19" s="303"/>
      <c r="F19" s="303"/>
      <c r="G19" s="304"/>
      <c r="H19" s="304"/>
      <c r="I19" s="303"/>
      <c r="J19" s="303"/>
      <c r="K19" s="303"/>
      <c r="L19" s="303"/>
      <c r="M19" s="303"/>
      <c r="N19" s="304"/>
      <c r="O19" s="304"/>
      <c r="P19" s="303"/>
      <c r="Q19" s="303"/>
      <c r="R19" s="303"/>
      <c r="S19" s="303"/>
      <c r="T19" s="303"/>
      <c r="U19" s="304"/>
      <c r="V19" s="304"/>
      <c r="W19" s="303"/>
      <c r="X19" s="303"/>
      <c r="Y19" s="303"/>
      <c r="Z19" s="303"/>
      <c r="AA19" s="303"/>
      <c r="AB19" s="304"/>
      <c r="AC19" s="304"/>
      <c r="AD19" s="303"/>
      <c r="AE19" s="303"/>
      <c r="AF19" s="303"/>
      <c r="AG19" s="303"/>
      <c r="AH19" s="303"/>
      <c r="AI19" s="304"/>
      <c r="AJ19" s="304"/>
      <c r="AK19" s="303"/>
      <c r="AL19" s="305"/>
    </row>
    <row r="20" spans="1:38" ht="4.5" customHeight="1">
      <c r="A20" s="299"/>
      <c r="B20" s="303"/>
      <c r="C20" s="303"/>
      <c r="D20" s="303"/>
      <c r="E20" s="303"/>
      <c r="F20" s="303"/>
      <c r="G20" s="304"/>
      <c r="H20" s="304"/>
      <c r="I20" s="303"/>
      <c r="J20" s="303"/>
      <c r="K20" s="303"/>
      <c r="L20" s="303"/>
      <c r="M20" s="303"/>
      <c r="N20" s="304"/>
      <c r="O20" s="304"/>
      <c r="P20" s="303"/>
      <c r="Q20" s="303"/>
      <c r="R20" s="303"/>
      <c r="S20" s="303"/>
      <c r="T20" s="303"/>
      <c r="U20" s="304"/>
      <c r="V20" s="304"/>
      <c r="W20" s="303"/>
      <c r="X20" s="303"/>
      <c r="Y20" s="303"/>
      <c r="Z20" s="303"/>
      <c r="AA20" s="303"/>
      <c r="AB20" s="304"/>
      <c r="AC20" s="304"/>
      <c r="AD20" s="303"/>
      <c r="AE20" s="303"/>
      <c r="AF20" s="303"/>
      <c r="AG20" s="303"/>
      <c r="AH20" s="303"/>
      <c r="AI20" s="304"/>
      <c r="AJ20" s="304"/>
      <c r="AK20" s="303"/>
      <c r="AL20" s="305"/>
    </row>
    <row r="21" spans="1:38" ht="4.5" customHeight="1">
      <c r="A21" s="299"/>
      <c r="B21" s="303"/>
      <c r="C21" s="303"/>
      <c r="D21" s="303"/>
      <c r="E21" s="303"/>
      <c r="F21" s="303"/>
      <c r="G21" s="304"/>
      <c r="H21" s="304"/>
      <c r="I21" s="303"/>
      <c r="J21" s="303"/>
      <c r="K21" s="303"/>
      <c r="L21" s="303"/>
      <c r="M21" s="303"/>
      <c r="N21" s="304"/>
      <c r="O21" s="304"/>
      <c r="P21" s="303"/>
      <c r="Q21" s="303"/>
      <c r="R21" s="303"/>
      <c r="S21" s="303"/>
      <c r="T21" s="303"/>
      <c r="U21" s="304"/>
      <c r="V21" s="304"/>
      <c r="W21" s="303"/>
      <c r="X21" s="303"/>
      <c r="Y21" s="303"/>
      <c r="Z21" s="303"/>
      <c r="AA21" s="303"/>
      <c r="AB21" s="304"/>
      <c r="AC21" s="304"/>
      <c r="AD21" s="303"/>
      <c r="AE21" s="303"/>
      <c r="AF21" s="303"/>
      <c r="AG21" s="303"/>
      <c r="AH21" s="303"/>
      <c r="AI21" s="304"/>
      <c r="AJ21" s="304"/>
      <c r="AK21" s="303"/>
      <c r="AL21" s="305"/>
    </row>
    <row r="22" spans="1:38" ht="4.5" customHeight="1">
      <c r="A22" s="300"/>
      <c r="B22" s="303"/>
      <c r="C22" s="303"/>
      <c r="D22" s="303"/>
      <c r="E22" s="303"/>
      <c r="F22" s="303"/>
      <c r="G22" s="304"/>
      <c r="H22" s="304"/>
      <c r="I22" s="303"/>
      <c r="J22" s="303"/>
      <c r="K22" s="303"/>
      <c r="L22" s="303"/>
      <c r="M22" s="303"/>
      <c r="N22" s="304"/>
      <c r="O22" s="304"/>
      <c r="P22" s="303"/>
      <c r="Q22" s="303"/>
      <c r="R22" s="303"/>
      <c r="S22" s="303"/>
      <c r="T22" s="303"/>
      <c r="U22" s="304"/>
      <c r="V22" s="304"/>
      <c r="W22" s="303"/>
      <c r="X22" s="303"/>
      <c r="Y22" s="303"/>
      <c r="Z22" s="303"/>
      <c r="AA22" s="303"/>
      <c r="AB22" s="304"/>
      <c r="AC22" s="304"/>
      <c r="AD22" s="303"/>
      <c r="AE22" s="303"/>
      <c r="AF22" s="303"/>
      <c r="AG22" s="303"/>
      <c r="AH22" s="303"/>
      <c r="AI22" s="304"/>
      <c r="AJ22" s="304"/>
      <c r="AK22" s="303"/>
      <c r="AL22" s="305"/>
    </row>
    <row r="23" spans="1:38" ht="12.75" customHeight="1">
      <c r="A23" s="298" t="s">
        <v>294</v>
      </c>
      <c r="B23" s="321"/>
      <c r="C23" s="321"/>
      <c r="D23" s="321">
        <v>1</v>
      </c>
      <c r="E23" s="321">
        <v>2</v>
      </c>
      <c r="F23" s="322">
        <v>3</v>
      </c>
      <c r="G23" s="322">
        <v>4</v>
      </c>
      <c r="H23" s="322">
        <v>5</v>
      </c>
      <c r="I23" s="322">
        <v>6</v>
      </c>
      <c r="J23" s="321">
        <v>7</v>
      </c>
      <c r="K23" s="321">
        <v>8</v>
      </c>
      <c r="L23" s="321">
        <v>9</v>
      </c>
      <c r="M23" s="321">
        <v>10</v>
      </c>
      <c r="N23" s="322">
        <v>11</v>
      </c>
      <c r="O23" s="322">
        <v>12</v>
      </c>
      <c r="P23" s="321">
        <v>13</v>
      </c>
      <c r="Q23" s="321">
        <v>14</v>
      </c>
      <c r="R23" s="321">
        <v>15</v>
      </c>
      <c r="S23" s="321">
        <v>16</v>
      </c>
      <c r="T23" s="321">
        <v>17</v>
      </c>
      <c r="U23" s="322">
        <v>18</v>
      </c>
      <c r="V23" s="322">
        <v>19</v>
      </c>
      <c r="W23" s="321">
        <v>20</v>
      </c>
      <c r="X23" s="321">
        <v>21</v>
      </c>
      <c r="Y23" s="321">
        <v>22</v>
      </c>
      <c r="Z23" s="321">
        <v>23</v>
      </c>
      <c r="AA23" s="321">
        <v>24</v>
      </c>
      <c r="AB23" s="322">
        <v>25</v>
      </c>
      <c r="AC23" s="322">
        <v>26</v>
      </c>
      <c r="AD23" s="322">
        <v>27</v>
      </c>
      <c r="AE23" s="321">
        <v>28</v>
      </c>
      <c r="AF23" s="321">
        <v>29</v>
      </c>
      <c r="AG23" s="321">
        <v>30</v>
      </c>
      <c r="AH23" s="321"/>
      <c r="AI23" s="322"/>
      <c r="AJ23" s="322"/>
      <c r="AK23" s="325"/>
      <c r="AL23" s="326"/>
    </row>
    <row r="24" spans="1:38" ht="4.5" customHeight="1">
      <c r="A24" s="299"/>
      <c r="B24" s="303"/>
      <c r="C24" s="303"/>
      <c r="D24" s="303"/>
      <c r="E24" s="303"/>
      <c r="F24" s="304"/>
      <c r="G24" s="304"/>
      <c r="H24" s="304"/>
      <c r="I24" s="304"/>
      <c r="J24" s="303"/>
      <c r="K24" s="303"/>
      <c r="L24" s="303"/>
      <c r="M24" s="303"/>
      <c r="N24" s="304"/>
      <c r="O24" s="304"/>
      <c r="P24" s="303"/>
      <c r="Q24" s="303"/>
      <c r="R24" s="303"/>
      <c r="S24" s="303"/>
      <c r="T24" s="303"/>
      <c r="U24" s="304"/>
      <c r="V24" s="304"/>
      <c r="W24" s="303"/>
      <c r="X24" s="303"/>
      <c r="Y24" s="303"/>
      <c r="Z24" s="303"/>
      <c r="AA24" s="303"/>
      <c r="AB24" s="304"/>
      <c r="AC24" s="304"/>
      <c r="AD24" s="304"/>
      <c r="AE24" s="303"/>
      <c r="AF24" s="303"/>
      <c r="AG24" s="303"/>
      <c r="AH24" s="303"/>
      <c r="AI24" s="304"/>
      <c r="AJ24" s="304"/>
      <c r="AK24" s="303"/>
      <c r="AL24" s="305"/>
    </row>
    <row r="25" spans="1:38" ht="4.5" customHeight="1">
      <c r="A25" s="299"/>
      <c r="B25" s="303"/>
      <c r="C25" s="303"/>
      <c r="D25" s="303"/>
      <c r="E25" s="303"/>
      <c r="F25" s="304"/>
      <c r="G25" s="304"/>
      <c r="H25" s="304"/>
      <c r="I25" s="304"/>
      <c r="J25" s="303"/>
      <c r="K25" s="303"/>
      <c r="L25" s="303"/>
      <c r="M25" s="303"/>
      <c r="N25" s="304"/>
      <c r="O25" s="304"/>
      <c r="P25" s="303"/>
      <c r="Q25" s="303"/>
      <c r="R25" s="303"/>
      <c r="S25" s="303"/>
      <c r="T25" s="303"/>
      <c r="U25" s="304"/>
      <c r="V25" s="304"/>
      <c r="W25" s="303"/>
      <c r="X25" s="303"/>
      <c r="Y25" s="303"/>
      <c r="Z25" s="303"/>
      <c r="AA25" s="303"/>
      <c r="AB25" s="304"/>
      <c r="AC25" s="304"/>
      <c r="AD25" s="304"/>
      <c r="AE25" s="303"/>
      <c r="AF25" s="303"/>
      <c r="AG25" s="303"/>
      <c r="AH25" s="303"/>
      <c r="AI25" s="304"/>
      <c r="AJ25" s="304"/>
      <c r="AK25" s="303"/>
      <c r="AL25" s="305"/>
    </row>
    <row r="26" spans="1:38" ht="4.5" customHeight="1">
      <c r="A26" s="299"/>
      <c r="B26" s="303"/>
      <c r="C26" s="303"/>
      <c r="D26" s="303"/>
      <c r="E26" s="303"/>
      <c r="F26" s="304"/>
      <c r="G26" s="304"/>
      <c r="H26" s="304"/>
      <c r="I26" s="304"/>
      <c r="J26" s="303"/>
      <c r="K26" s="303"/>
      <c r="L26" s="303"/>
      <c r="M26" s="303"/>
      <c r="N26" s="304"/>
      <c r="O26" s="304"/>
      <c r="P26" s="303"/>
      <c r="Q26" s="303"/>
      <c r="R26" s="303"/>
      <c r="S26" s="303"/>
      <c r="T26" s="303"/>
      <c r="U26" s="304"/>
      <c r="V26" s="304"/>
      <c r="W26" s="303"/>
      <c r="X26" s="303"/>
      <c r="Y26" s="303"/>
      <c r="Z26" s="303"/>
      <c r="AA26" s="303"/>
      <c r="AB26" s="304"/>
      <c r="AC26" s="304"/>
      <c r="AD26" s="304"/>
      <c r="AE26" s="303"/>
      <c r="AF26" s="303"/>
      <c r="AG26" s="303"/>
      <c r="AH26" s="303"/>
      <c r="AI26" s="304"/>
      <c r="AJ26" s="304"/>
      <c r="AK26" s="303"/>
      <c r="AL26" s="305"/>
    </row>
    <row r="27" spans="1:38" ht="4.5" customHeight="1">
      <c r="A27" s="300"/>
      <c r="B27" s="303"/>
      <c r="C27" s="303"/>
      <c r="D27" s="303"/>
      <c r="E27" s="303"/>
      <c r="F27" s="304"/>
      <c r="G27" s="304"/>
      <c r="H27" s="304"/>
      <c r="I27" s="304"/>
      <c r="J27" s="303"/>
      <c r="K27" s="303"/>
      <c r="L27" s="303"/>
      <c r="M27" s="303"/>
      <c r="N27" s="304"/>
      <c r="O27" s="304"/>
      <c r="P27" s="303"/>
      <c r="Q27" s="303"/>
      <c r="R27" s="303"/>
      <c r="S27" s="303"/>
      <c r="T27" s="303"/>
      <c r="U27" s="304"/>
      <c r="V27" s="304"/>
      <c r="W27" s="303"/>
      <c r="X27" s="303"/>
      <c r="Y27" s="303"/>
      <c r="Z27" s="303"/>
      <c r="AA27" s="303"/>
      <c r="AB27" s="304"/>
      <c r="AC27" s="304"/>
      <c r="AD27" s="304"/>
      <c r="AE27" s="303"/>
      <c r="AF27" s="303"/>
      <c r="AG27" s="303"/>
      <c r="AH27" s="303"/>
      <c r="AI27" s="304"/>
      <c r="AJ27" s="304"/>
      <c r="AK27" s="303"/>
      <c r="AL27" s="305"/>
    </row>
    <row r="28" spans="1:38" ht="12.75" customHeight="1">
      <c r="A28" s="298" t="s">
        <v>295</v>
      </c>
      <c r="B28" s="321"/>
      <c r="C28" s="321"/>
      <c r="D28" s="321"/>
      <c r="E28" s="321"/>
      <c r="F28" s="321">
        <v>1</v>
      </c>
      <c r="G28" s="322">
        <v>2</v>
      </c>
      <c r="H28" s="322">
        <v>3</v>
      </c>
      <c r="I28" s="321">
        <v>4</v>
      </c>
      <c r="J28" s="321">
        <v>5</v>
      </c>
      <c r="K28" s="321">
        <v>6</v>
      </c>
      <c r="L28" s="321">
        <v>7</v>
      </c>
      <c r="M28" s="321">
        <v>8</v>
      </c>
      <c r="N28" s="322">
        <v>9</v>
      </c>
      <c r="O28" s="322">
        <v>10</v>
      </c>
      <c r="P28" s="321">
        <v>11</v>
      </c>
      <c r="Q28" s="321">
        <v>12</v>
      </c>
      <c r="R28" s="321">
        <v>13</v>
      </c>
      <c r="S28" s="321">
        <v>14</v>
      </c>
      <c r="T28" s="321">
        <v>15</v>
      </c>
      <c r="U28" s="322">
        <v>16</v>
      </c>
      <c r="V28" s="322">
        <v>17</v>
      </c>
      <c r="W28" s="321">
        <v>18</v>
      </c>
      <c r="X28" s="321">
        <v>19</v>
      </c>
      <c r="Y28" s="321">
        <v>20</v>
      </c>
      <c r="Z28" s="321">
        <v>21</v>
      </c>
      <c r="AA28" s="321">
        <v>22</v>
      </c>
      <c r="AB28" s="322">
        <v>23</v>
      </c>
      <c r="AC28" s="322">
        <v>24</v>
      </c>
      <c r="AD28" s="321">
        <v>25</v>
      </c>
      <c r="AE28" s="321">
        <v>26</v>
      </c>
      <c r="AF28" s="321">
        <v>27</v>
      </c>
      <c r="AG28" s="321">
        <v>28</v>
      </c>
      <c r="AH28" s="321">
        <v>29</v>
      </c>
      <c r="AI28" s="322">
        <v>30</v>
      </c>
      <c r="AJ28" s="322">
        <v>31</v>
      </c>
      <c r="AK28" s="325"/>
      <c r="AL28" s="326"/>
    </row>
    <row r="29" spans="1:38" ht="4.5" customHeight="1">
      <c r="A29" s="299"/>
      <c r="B29" s="303"/>
      <c r="C29" s="303"/>
      <c r="D29" s="303"/>
      <c r="E29" s="303"/>
      <c r="F29" s="303"/>
      <c r="G29" s="304"/>
      <c r="H29" s="304"/>
      <c r="I29" s="303"/>
      <c r="J29" s="303"/>
      <c r="K29" s="303"/>
      <c r="L29" s="303"/>
      <c r="M29" s="303"/>
      <c r="N29" s="304"/>
      <c r="O29" s="304"/>
      <c r="P29" s="303"/>
      <c r="Q29" s="303"/>
      <c r="R29" s="303"/>
      <c r="S29" s="303"/>
      <c r="T29" s="303"/>
      <c r="U29" s="304"/>
      <c r="V29" s="304"/>
      <c r="W29" s="303"/>
      <c r="X29" s="303"/>
      <c r="Y29" s="303"/>
      <c r="Z29" s="303"/>
      <c r="AA29" s="303"/>
      <c r="AB29" s="304"/>
      <c r="AC29" s="304"/>
      <c r="AD29" s="303"/>
      <c r="AE29" s="303"/>
      <c r="AF29" s="303"/>
      <c r="AG29" s="303"/>
      <c r="AH29" s="303"/>
      <c r="AI29" s="304"/>
      <c r="AJ29" s="304"/>
      <c r="AK29" s="303"/>
      <c r="AL29" s="305"/>
    </row>
    <row r="30" spans="1:38" ht="4.5" customHeight="1">
      <c r="A30" s="299"/>
      <c r="B30" s="303"/>
      <c r="C30" s="303"/>
      <c r="D30" s="303"/>
      <c r="E30" s="303"/>
      <c r="F30" s="303"/>
      <c r="G30" s="304"/>
      <c r="H30" s="304"/>
      <c r="I30" s="303"/>
      <c r="J30" s="303"/>
      <c r="K30" s="303"/>
      <c r="L30" s="303"/>
      <c r="M30" s="303"/>
      <c r="N30" s="304"/>
      <c r="O30" s="304"/>
      <c r="P30" s="303"/>
      <c r="Q30" s="303"/>
      <c r="R30" s="303"/>
      <c r="S30" s="303"/>
      <c r="T30" s="303"/>
      <c r="U30" s="304"/>
      <c r="V30" s="304"/>
      <c r="W30" s="303"/>
      <c r="X30" s="303"/>
      <c r="Y30" s="303"/>
      <c r="Z30" s="303"/>
      <c r="AA30" s="303"/>
      <c r="AB30" s="304"/>
      <c r="AC30" s="304"/>
      <c r="AD30" s="303"/>
      <c r="AE30" s="303"/>
      <c r="AF30" s="303"/>
      <c r="AG30" s="303"/>
      <c r="AH30" s="303"/>
      <c r="AI30" s="304"/>
      <c r="AJ30" s="304"/>
      <c r="AK30" s="303"/>
      <c r="AL30" s="305"/>
    </row>
    <row r="31" spans="1:38" ht="4.5" customHeight="1">
      <c r="A31" s="299"/>
      <c r="B31" s="303"/>
      <c r="C31" s="303"/>
      <c r="D31" s="303"/>
      <c r="E31" s="303"/>
      <c r="F31" s="303"/>
      <c r="G31" s="304"/>
      <c r="H31" s="304"/>
      <c r="I31" s="303"/>
      <c r="J31" s="303"/>
      <c r="K31" s="303"/>
      <c r="L31" s="303"/>
      <c r="M31" s="303"/>
      <c r="N31" s="304"/>
      <c r="O31" s="304"/>
      <c r="P31" s="303"/>
      <c r="Q31" s="303"/>
      <c r="R31" s="303"/>
      <c r="S31" s="303"/>
      <c r="T31" s="303"/>
      <c r="U31" s="304"/>
      <c r="V31" s="304"/>
      <c r="W31" s="303"/>
      <c r="X31" s="303"/>
      <c r="Y31" s="303"/>
      <c r="Z31" s="303"/>
      <c r="AA31" s="303"/>
      <c r="AB31" s="304"/>
      <c r="AC31" s="304"/>
      <c r="AD31" s="303"/>
      <c r="AE31" s="303"/>
      <c r="AF31" s="303"/>
      <c r="AG31" s="303"/>
      <c r="AH31" s="303"/>
      <c r="AI31" s="304"/>
      <c r="AJ31" s="304"/>
      <c r="AK31" s="303"/>
      <c r="AL31" s="305"/>
    </row>
    <row r="32" spans="1:38" ht="4.5" customHeight="1">
      <c r="A32" s="300"/>
      <c r="B32" s="303"/>
      <c r="C32" s="303"/>
      <c r="D32" s="303"/>
      <c r="E32" s="303"/>
      <c r="F32" s="303"/>
      <c r="G32" s="304"/>
      <c r="H32" s="304"/>
      <c r="I32" s="303"/>
      <c r="J32" s="303"/>
      <c r="K32" s="303"/>
      <c r="L32" s="303"/>
      <c r="M32" s="303"/>
      <c r="N32" s="304"/>
      <c r="O32" s="304"/>
      <c r="P32" s="303"/>
      <c r="Q32" s="303"/>
      <c r="R32" s="303"/>
      <c r="S32" s="303"/>
      <c r="T32" s="303"/>
      <c r="U32" s="304"/>
      <c r="V32" s="304"/>
      <c r="W32" s="303"/>
      <c r="X32" s="303"/>
      <c r="Y32" s="303"/>
      <c r="Z32" s="303"/>
      <c r="AA32" s="303"/>
      <c r="AB32" s="304"/>
      <c r="AC32" s="304"/>
      <c r="AD32" s="303"/>
      <c r="AE32" s="303"/>
      <c r="AF32" s="303"/>
      <c r="AG32" s="303"/>
      <c r="AH32" s="303"/>
      <c r="AI32" s="304"/>
      <c r="AJ32" s="304"/>
      <c r="AK32" s="303"/>
      <c r="AL32" s="305"/>
    </row>
    <row r="33" spans="1:38" ht="12.75" customHeight="1">
      <c r="A33" s="298" t="s">
        <v>296</v>
      </c>
      <c r="B33" s="322">
        <v>1</v>
      </c>
      <c r="C33" s="321">
        <v>2</v>
      </c>
      <c r="D33" s="321">
        <v>3</v>
      </c>
      <c r="E33" s="321">
        <v>4</v>
      </c>
      <c r="F33" s="321">
        <v>5</v>
      </c>
      <c r="G33" s="322">
        <v>6</v>
      </c>
      <c r="H33" s="322">
        <v>7</v>
      </c>
      <c r="I33" s="321">
        <v>8</v>
      </c>
      <c r="J33" s="321">
        <v>9</v>
      </c>
      <c r="K33" s="321">
        <v>10</v>
      </c>
      <c r="L33" s="321">
        <v>11</v>
      </c>
      <c r="M33" s="321">
        <v>12</v>
      </c>
      <c r="N33" s="322">
        <v>13</v>
      </c>
      <c r="O33" s="322">
        <v>14</v>
      </c>
      <c r="P33" s="321">
        <v>15</v>
      </c>
      <c r="Q33" s="321">
        <v>16</v>
      </c>
      <c r="R33" s="321">
        <v>17</v>
      </c>
      <c r="S33" s="321">
        <v>18</v>
      </c>
      <c r="T33" s="321">
        <v>19</v>
      </c>
      <c r="U33" s="322">
        <v>20</v>
      </c>
      <c r="V33" s="322">
        <v>21</v>
      </c>
      <c r="W33" s="321">
        <v>22</v>
      </c>
      <c r="X33" s="321">
        <v>23</v>
      </c>
      <c r="Y33" s="321">
        <v>24</v>
      </c>
      <c r="Z33" s="321">
        <v>25</v>
      </c>
      <c r="AA33" s="321">
        <v>26</v>
      </c>
      <c r="AB33" s="322">
        <v>27</v>
      </c>
      <c r="AC33" s="322">
        <v>28</v>
      </c>
      <c r="AD33" s="321">
        <v>29</v>
      </c>
      <c r="AE33" s="321">
        <v>30</v>
      </c>
      <c r="AF33" s="321"/>
      <c r="AG33" s="321"/>
      <c r="AH33" s="321"/>
      <c r="AI33" s="322"/>
      <c r="AJ33" s="322"/>
      <c r="AK33" s="325"/>
      <c r="AL33" s="326"/>
    </row>
    <row r="34" spans="1:38" ht="4.5" customHeight="1">
      <c r="A34" s="299"/>
      <c r="B34" s="304"/>
      <c r="C34" s="303"/>
      <c r="D34" s="303"/>
      <c r="E34" s="303"/>
      <c r="F34" s="303"/>
      <c r="G34" s="304"/>
      <c r="H34" s="304"/>
      <c r="I34" s="303"/>
      <c r="J34" s="303"/>
      <c r="K34" s="303"/>
      <c r="L34" s="303"/>
      <c r="M34" s="303"/>
      <c r="N34" s="304"/>
      <c r="O34" s="304"/>
      <c r="P34" s="303"/>
      <c r="Q34" s="303"/>
      <c r="R34" s="303"/>
      <c r="S34" s="303"/>
      <c r="T34" s="303"/>
      <c r="U34" s="304"/>
      <c r="V34" s="304"/>
      <c r="W34" s="303"/>
      <c r="X34" s="303"/>
      <c r="Y34" s="303"/>
      <c r="Z34" s="303"/>
      <c r="AA34" s="303"/>
      <c r="AB34" s="304"/>
      <c r="AC34" s="304"/>
      <c r="AD34" s="303"/>
      <c r="AE34" s="303"/>
      <c r="AF34" s="303"/>
      <c r="AG34" s="303"/>
      <c r="AH34" s="303"/>
      <c r="AI34" s="304"/>
      <c r="AJ34" s="304"/>
      <c r="AK34" s="303"/>
      <c r="AL34" s="305"/>
    </row>
    <row r="35" spans="1:38" ht="4.5" customHeight="1">
      <c r="A35" s="299"/>
      <c r="B35" s="304"/>
      <c r="C35" s="303"/>
      <c r="D35" s="303"/>
      <c r="E35" s="303"/>
      <c r="F35" s="303"/>
      <c r="G35" s="304"/>
      <c r="H35" s="304"/>
      <c r="I35" s="303"/>
      <c r="J35" s="303"/>
      <c r="K35" s="303"/>
      <c r="L35" s="303"/>
      <c r="M35" s="303"/>
      <c r="N35" s="304"/>
      <c r="O35" s="304"/>
      <c r="P35" s="303"/>
      <c r="Q35" s="303"/>
      <c r="R35" s="303"/>
      <c r="S35" s="303"/>
      <c r="T35" s="303"/>
      <c r="U35" s="304"/>
      <c r="V35" s="304"/>
      <c r="W35" s="303"/>
      <c r="X35" s="303"/>
      <c r="Y35" s="303"/>
      <c r="Z35" s="303"/>
      <c r="AA35" s="303"/>
      <c r="AB35" s="304"/>
      <c r="AC35" s="304"/>
      <c r="AD35" s="303"/>
      <c r="AE35" s="303"/>
      <c r="AF35" s="303"/>
      <c r="AG35" s="303"/>
      <c r="AH35" s="303"/>
      <c r="AI35" s="304"/>
      <c r="AJ35" s="304"/>
      <c r="AK35" s="303"/>
      <c r="AL35" s="305"/>
    </row>
    <row r="36" spans="1:38" ht="4.5" customHeight="1">
      <c r="A36" s="299"/>
      <c r="B36" s="304"/>
      <c r="C36" s="303"/>
      <c r="D36" s="303"/>
      <c r="E36" s="303"/>
      <c r="F36" s="303"/>
      <c r="G36" s="304"/>
      <c r="H36" s="304"/>
      <c r="I36" s="303"/>
      <c r="J36" s="303"/>
      <c r="K36" s="303"/>
      <c r="L36" s="303"/>
      <c r="M36" s="303"/>
      <c r="N36" s="304"/>
      <c r="O36" s="304"/>
      <c r="P36" s="303"/>
      <c r="Q36" s="303"/>
      <c r="R36" s="303"/>
      <c r="S36" s="303"/>
      <c r="T36" s="303"/>
      <c r="U36" s="304"/>
      <c r="V36" s="304"/>
      <c r="W36" s="303"/>
      <c r="X36" s="303"/>
      <c r="Y36" s="303"/>
      <c r="Z36" s="303"/>
      <c r="AA36" s="303"/>
      <c r="AB36" s="304"/>
      <c r="AC36" s="304"/>
      <c r="AD36" s="303"/>
      <c r="AE36" s="303"/>
      <c r="AF36" s="303"/>
      <c r="AG36" s="303"/>
      <c r="AH36" s="303"/>
      <c r="AI36" s="304"/>
      <c r="AJ36" s="304"/>
      <c r="AK36" s="303"/>
      <c r="AL36" s="305"/>
    </row>
    <row r="37" spans="1:38" ht="4.5" customHeight="1">
      <c r="A37" s="300"/>
      <c r="B37" s="304"/>
      <c r="C37" s="303"/>
      <c r="D37" s="303"/>
      <c r="E37" s="303"/>
      <c r="F37" s="303"/>
      <c r="G37" s="304"/>
      <c r="H37" s="304"/>
      <c r="I37" s="303"/>
      <c r="J37" s="303"/>
      <c r="K37" s="303"/>
      <c r="L37" s="303"/>
      <c r="M37" s="303"/>
      <c r="N37" s="304"/>
      <c r="O37" s="304"/>
      <c r="P37" s="303"/>
      <c r="Q37" s="303"/>
      <c r="R37" s="303"/>
      <c r="S37" s="303"/>
      <c r="T37" s="303"/>
      <c r="U37" s="304"/>
      <c r="V37" s="304"/>
      <c r="W37" s="303"/>
      <c r="X37" s="303"/>
      <c r="Y37" s="303"/>
      <c r="Z37" s="303"/>
      <c r="AA37" s="303"/>
      <c r="AB37" s="304"/>
      <c r="AC37" s="304"/>
      <c r="AD37" s="303"/>
      <c r="AE37" s="303"/>
      <c r="AF37" s="303"/>
      <c r="AG37" s="303"/>
      <c r="AH37" s="303"/>
      <c r="AI37" s="304"/>
      <c r="AJ37" s="304"/>
      <c r="AK37" s="303"/>
      <c r="AL37" s="305"/>
    </row>
    <row r="38" spans="1:38" ht="12.75" customHeight="1">
      <c r="A38" s="298" t="s">
        <v>297</v>
      </c>
      <c r="B38" s="321"/>
      <c r="C38" s="321"/>
      <c r="D38" s="321">
        <v>1</v>
      </c>
      <c r="E38" s="321">
        <v>2</v>
      </c>
      <c r="F38" s="321">
        <v>3</v>
      </c>
      <c r="G38" s="322">
        <v>4</v>
      </c>
      <c r="H38" s="322">
        <v>5</v>
      </c>
      <c r="I38" s="321">
        <v>6</v>
      </c>
      <c r="J38" s="321">
        <v>7</v>
      </c>
      <c r="K38" s="321">
        <v>8</v>
      </c>
      <c r="L38" s="321">
        <v>9</v>
      </c>
      <c r="M38" s="321">
        <v>10</v>
      </c>
      <c r="N38" s="322">
        <v>11</v>
      </c>
      <c r="O38" s="322">
        <v>12</v>
      </c>
      <c r="P38" s="321">
        <v>13</v>
      </c>
      <c r="Q38" s="321">
        <v>14</v>
      </c>
      <c r="R38" s="321">
        <v>15</v>
      </c>
      <c r="S38" s="321">
        <v>16</v>
      </c>
      <c r="T38" s="321">
        <v>17</v>
      </c>
      <c r="U38" s="322">
        <v>18</v>
      </c>
      <c r="V38" s="322">
        <v>19</v>
      </c>
      <c r="W38" s="321">
        <v>20</v>
      </c>
      <c r="X38" s="321">
        <v>21</v>
      </c>
      <c r="Y38" s="321">
        <v>22</v>
      </c>
      <c r="Z38" s="321">
        <v>23</v>
      </c>
      <c r="AA38" s="321">
        <v>24</v>
      </c>
      <c r="AB38" s="322">
        <v>25</v>
      </c>
      <c r="AC38" s="322">
        <v>26</v>
      </c>
      <c r="AD38" s="321">
        <v>27</v>
      </c>
      <c r="AE38" s="321">
        <v>28</v>
      </c>
      <c r="AF38" s="321">
        <v>29</v>
      </c>
      <c r="AG38" s="321">
        <v>30</v>
      </c>
      <c r="AH38" s="321">
        <v>31</v>
      </c>
      <c r="AI38" s="322"/>
      <c r="AJ38" s="322"/>
      <c r="AK38" s="325"/>
      <c r="AL38" s="326"/>
    </row>
    <row r="39" spans="1:38" ht="4.5" customHeight="1">
      <c r="A39" s="299"/>
      <c r="B39" s="303"/>
      <c r="C39" s="303"/>
      <c r="D39" s="303"/>
      <c r="E39" s="303"/>
      <c r="F39" s="303"/>
      <c r="G39" s="304"/>
      <c r="H39" s="304"/>
      <c r="I39" s="303"/>
      <c r="J39" s="303"/>
      <c r="K39" s="303"/>
      <c r="L39" s="303"/>
      <c r="M39" s="303"/>
      <c r="N39" s="304"/>
      <c r="O39" s="304"/>
      <c r="P39" s="303"/>
      <c r="Q39" s="303"/>
      <c r="R39" s="303"/>
      <c r="S39" s="303"/>
      <c r="T39" s="303"/>
      <c r="U39" s="304"/>
      <c r="V39" s="304"/>
      <c r="W39" s="303"/>
      <c r="X39" s="303"/>
      <c r="Y39" s="303"/>
      <c r="Z39" s="303"/>
      <c r="AA39" s="303"/>
      <c r="AB39" s="304"/>
      <c r="AC39" s="304"/>
      <c r="AD39" s="303"/>
      <c r="AE39" s="303"/>
      <c r="AF39" s="303"/>
      <c r="AG39" s="303"/>
      <c r="AH39" s="303"/>
      <c r="AI39" s="304"/>
      <c r="AJ39" s="304"/>
      <c r="AK39" s="303"/>
      <c r="AL39" s="305"/>
    </row>
    <row r="40" spans="1:38" ht="4.5" customHeight="1">
      <c r="A40" s="299"/>
      <c r="B40" s="303"/>
      <c r="C40" s="303"/>
      <c r="D40" s="303"/>
      <c r="E40" s="303"/>
      <c r="F40" s="303"/>
      <c r="G40" s="304"/>
      <c r="H40" s="304"/>
      <c r="I40" s="303"/>
      <c r="J40" s="303"/>
      <c r="K40" s="303"/>
      <c r="L40" s="303"/>
      <c r="M40" s="303"/>
      <c r="N40" s="304"/>
      <c r="O40" s="304"/>
      <c r="P40" s="303"/>
      <c r="Q40" s="303"/>
      <c r="R40" s="303"/>
      <c r="S40" s="303"/>
      <c r="T40" s="303"/>
      <c r="U40" s="304"/>
      <c r="V40" s="304"/>
      <c r="W40" s="303"/>
      <c r="X40" s="303"/>
      <c r="Y40" s="303"/>
      <c r="Z40" s="303"/>
      <c r="AA40" s="303"/>
      <c r="AB40" s="304"/>
      <c r="AC40" s="304"/>
      <c r="AD40" s="303"/>
      <c r="AE40" s="303"/>
      <c r="AF40" s="303"/>
      <c r="AG40" s="303"/>
      <c r="AH40" s="303"/>
      <c r="AI40" s="304"/>
      <c r="AJ40" s="304"/>
      <c r="AK40" s="303"/>
      <c r="AL40" s="305"/>
    </row>
    <row r="41" spans="1:38" ht="4.5" customHeight="1">
      <c r="A41" s="299"/>
      <c r="B41" s="303"/>
      <c r="C41" s="303"/>
      <c r="D41" s="303"/>
      <c r="E41" s="303"/>
      <c r="F41" s="303"/>
      <c r="G41" s="304"/>
      <c r="H41" s="304"/>
      <c r="I41" s="303"/>
      <c r="J41" s="303"/>
      <c r="K41" s="303"/>
      <c r="L41" s="303"/>
      <c r="M41" s="303"/>
      <c r="N41" s="304"/>
      <c r="O41" s="304"/>
      <c r="P41" s="303"/>
      <c r="Q41" s="303"/>
      <c r="R41" s="303"/>
      <c r="S41" s="303"/>
      <c r="T41" s="303"/>
      <c r="U41" s="304"/>
      <c r="V41" s="304"/>
      <c r="W41" s="303"/>
      <c r="X41" s="303"/>
      <c r="Y41" s="303"/>
      <c r="Z41" s="303"/>
      <c r="AA41" s="303"/>
      <c r="AB41" s="304"/>
      <c r="AC41" s="304"/>
      <c r="AD41" s="303"/>
      <c r="AE41" s="303"/>
      <c r="AF41" s="303"/>
      <c r="AG41" s="303"/>
      <c r="AH41" s="303"/>
      <c r="AI41" s="304"/>
      <c r="AJ41" s="304"/>
      <c r="AK41" s="303"/>
      <c r="AL41" s="305"/>
    </row>
    <row r="42" spans="1:38" ht="4.5" customHeight="1">
      <c r="A42" s="300"/>
      <c r="B42" s="303"/>
      <c r="C42" s="303"/>
      <c r="D42" s="303"/>
      <c r="E42" s="303"/>
      <c r="F42" s="303"/>
      <c r="G42" s="304"/>
      <c r="H42" s="304"/>
      <c r="I42" s="303"/>
      <c r="J42" s="303"/>
      <c r="K42" s="303"/>
      <c r="L42" s="303"/>
      <c r="M42" s="303"/>
      <c r="N42" s="304"/>
      <c r="O42" s="304"/>
      <c r="P42" s="303"/>
      <c r="Q42" s="303"/>
      <c r="R42" s="303"/>
      <c r="S42" s="303"/>
      <c r="T42" s="303"/>
      <c r="U42" s="304"/>
      <c r="V42" s="304"/>
      <c r="W42" s="303"/>
      <c r="X42" s="303"/>
      <c r="Y42" s="303"/>
      <c r="Z42" s="303"/>
      <c r="AA42" s="303"/>
      <c r="AB42" s="304"/>
      <c r="AC42" s="304"/>
      <c r="AD42" s="303"/>
      <c r="AE42" s="303"/>
      <c r="AF42" s="303"/>
      <c r="AG42" s="303"/>
      <c r="AH42" s="303"/>
      <c r="AI42" s="304"/>
      <c r="AJ42" s="304"/>
      <c r="AK42" s="303"/>
      <c r="AL42" s="305"/>
    </row>
    <row r="43" spans="1:38" ht="12.75" customHeight="1">
      <c r="A43" s="298" t="s">
        <v>298</v>
      </c>
      <c r="B43" s="321"/>
      <c r="C43" s="321"/>
      <c r="D43" s="321"/>
      <c r="E43" s="321"/>
      <c r="F43" s="321"/>
      <c r="G43" s="322">
        <v>1</v>
      </c>
      <c r="H43" s="322">
        <v>2</v>
      </c>
      <c r="I43" s="321">
        <v>3</v>
      </c>
      <c r="J43" s="321">
        <v>4</v>
      </c>
      <c r="K43" s="321">
        <v>5</v>
      </c>
      <c r="L43" s="321">
        <v>6</v>
      </c>
      <c r="M43" s="321">
        <v>7</v>
      </c>
      <c r="N43" s="322">
        <v>8</v>
      </c>
      <c r="O43" s="322">
        <v>9</v>
      </c>
      <c r="P43" s="321">
        <v>10</v>
      </c>
      <c r="Q43" s="321">
        <v>11</v>
      </c>
      <c r="R43" s="321">
        <v>12</v>
      </c>
      <c r="S43" s="321">
        <v>13</v>
      </c>
      <c r="T43" s="321">
        <v>14</v>
      </c>
      <c r="U43" s="322">
        <v>15</v>
      </c>
      <c r="V43" s="322">
        <v>16</v>
      </c>
      <c r="W43" s="321">
        <v>17</v>
      </c>
      <c r="X43" s="321">
        <v>18</v>
      </c>
      <c r="Y43" s="321">
        <v>19</v>
      </c>
      <c r="Z43" s="321">
        <v>20</v>
      </c>
      <c r="AA43" s="321">
        <v>21</v>
      </c>
      <c r="AB43" s="322">
        <v>22</v>
      </c>
      <c r="AC43" s="322">
        <v>23</v>
      </c>
      <c r="AD43" s="321">
        <v>24</v>
      </c>
      <c r="AE43" s="321">
        <v>25</v>
      </c>
      <c r="AF43" s="321">
        <v>26</v>
      </c>
      <c r="AG43" s="321">
        <v>27</v>
      </c>
      <c r="AH43" s="321">
        <v>28</v>
      </c>
      <c r="AI43" s="322">
        <v>29</v>
      </c>
      <c r="AJ43" s="322">
        <v>30</v>
      </c>
      <c r="AK43" s="323">
        <v>31</v>
      </c>
      <c r="AL43" s="326"/>
    </row>
    <row r="44" spans="1:38" ht="4.5" customHeight="1">
      <c r="A44" s="299"/>
      <c r="B44" s="303"/>
      <c r="C44" s="303"/>
      <c r="D44" s="303"/>
      <c r="E44" s="303"/>
      <c r="F44" s="303"/>
      <c r="G44" s="304"/>
      <c r="H44" s="304"/>
      <c r="I44" s="303"/>
      <c r="J44" s="303"/>
      <c r="K44" s="303"/>
      <c r="L44" s="303"/>
      <c r="M44" s="303"/>
      <c r="N44" s="304"/>
      <c r="O44" s="304"/>
      <c r="P44" s="303"/>
      <c r="Q44" s="303"/>
      <c r="R44" s="303"/>
      <c r="S44" s="303"/>
      <c r="T44" s="303"/>
      <c r="U44" s="304"/>
      <c r="V44" s="304"/>
      <c r="W44" s="303"/>
      <c r="X44" s="303"/>
      <c r="Y44" s="303"/>
      <c r="Z44" s="303"/>
      <c r="AA44" s="303"/>
      <c r="AB44" s="304"/>
      <c r="AC44" s="304"/>
      <c r="AD44" s="303"/>
      <c r="AE44" s="303"/>
      <c r="AF44" s="303"/>
      <c r="AG44" s="303"/>
      <c r="AH44" s="303"/>
      <c r="AI44" s="304"/>
      <c r="AJ44" s="304"/>
      <c r="AK44" s="303"/>
      <c r="AL44" s="305"/>
    </row>
    <row r="45" spans="1:38" ht="4.5" customHeight="1">
      <c r="A45" s="299"/>
      <c r="B45" s="303"/>
      <c r="C45" s="303"/>
      <c r="D45" s="303"/>
      <c r="E45" s="303"/>
      <c r="F45" s="303"/>
      <c r="G45" s="304"/>
      <c r="H45" s="304"/>
      <c r="I45" s="303"/>
      <c r="J45" s="303"/>
      <c r="K45" s="303"/>
      <c r="L45" s="303"/>
      <c r="M45" s="303"/>
      <c r="N45" s="304"/>
      <c r="O45" s="304"/>
      <c r="P45" s="303"/>
      <c r="Q45" s="303"/>
      <c r="R45" s="303"/>
      <c r="S45" s="303"/>
      <c r="T45" s="303"/>
      <c r="U45" s="304"/>
      <c r="V45" s="304"/>
      <c r="W45" s="303"/>
      <c r="X45" s="303"/>
      <c r="Y45" s="303"/>
      <c r="Z45" s="303"/>
      <c r="AA45" s="303"/>
      <c r="AB45" s="304"/>
      <c r="AC45" s="304"/>
      <c r="AD45" s="303"/>
      <c r="AE45" s="303"/>
      <c r="AF45" s="303"/>
      <c r="AG45" s="303"/>
      <c r="AH45" s="303"/>
      <c r="AI45" s="304"/>
      <c r="AJ45" s="304"/>
      <c r="AK45" s="303"/>
      <c r="AL45" s="305"/>
    </row>
    <row r="46" spans="1:38" ht="4.5" customHeight="1">
      <c r="A46" s="299"/>
      <c r="B46" s="303"/>
      <c r="C46" s="303"/>
      <c r="D46" s="303"/>
      <c r="E46" s="303"/>
      <c r="F46" s="303"/>
      <c r="G46" s="304"/>
      <c r="H46" s="304"/>
      <c r="I46" s="303"/>
      <c r="J46" s="303"/>
      <c r="K46" s="303"/>
      <c r="L46" s="303"/>
      <c r="M46" s="303"/>
      <c r="N46" s="304"/>
      <c r="O46" s="304"/>
      <c r="P46" s="303"/>
      <c r="Q46" s="303"/>
      <c r="R46" s="303"/>
      <c r="S46" s="303"/>
      <c r="T46" s="303"/>
      <c r="U46" s="304"/>
      <c r="V46" s="304"/>
      <c r="W46" s="303"/>
      <c r="X46" s="303"/>
      <c r="Y46" s="303"/>
      <c r="Z46" s="303"/>
      <c r="AA46" s="303"/>
      <c r="AB46" s="304"/>
      <c r="AC46" s="304"/>
      <c r="AD46" s="303"/>
      <c r="AE46" s="303"/>
      <c r="AF46" s="303"/>
      <c r="AG46" s="303"/>
      <c r="AH46" s="303"/>
      <c r="AI46" s="304"/>
      <c r="AJ46" s="304"/>
      <c r="AK46" s="303"/>
      <c r="AL46" s="305"/>
    </row>
    <row r="47" spans="1:38" ht="4.5" customHeight="1">
      <c r="A47" s="300"/>
      <c r="B47" s="303"/>
      <c r="C47" s="303"/>
      <c r="D47" s="303"/>
      <c r="E47" s="303"/>
      <c r="F47" s="303"/>
      <c r="G47" s="304"/>
      <c r="H47" s="304"/>
      <c r="I47" s="303"/>
      <c r="J47" s="303"/>
      <c r="K47" s="303"/>
      <c r="L47" s="303"/>
      <c r="M47" s="303"/>
      <c r="N47" s="304"/>
      <c r="O47" s="304"/>
      <c r="P47" s="303"/>
      <c r="Q47" s="303"/>
      <c r="R47" s="303"/>
      <c r="S47" s="303"/>
      <c r="T47" s="303"/>
      <c r="U47" s="304"/>
      <c r="V47" s="304"/>
      <c r="W47" s="303"/>
      <c r="X47" s="303"/>
      <c r="Y47" s="303"/>
      <c r="Z47" s="303"/>
      <c r="AA47" s="303"/>
      <c r="AB47" s="304"/>
      <c r="AC47" s="304"/>
      <c r="AD47" s="303"/>
      <c r="AE47" s="303"/>
      <c r="AF47" s="303"/>
      <c r="AG47" s="303"/>
      <c r="AH47" s="303"/>
      <c r="AI47" s="304"/>
      <c r="AJ47" s="304"/>
      <c r="AK47" s="303"/>
      <c r="AL47" s="305"/>
    </row>
    <row r="48" spans="1:38" ht="12.75" customHeight="1">
      <c r="A48" s="298" t="s">
        <v>299</v>
      </c>
      <c r="B48" s="321"/>
      <c r="C48" s="321">
        <v>1</v>
      </c>
      <c r="D48" s="321">
        <v>2</v>
      </c>
      <c r="E48" s="321">
        <v>3</v>
      </c>
      <c r="F48" s="321">
        <v>4</v>
      </c>
      <c r="G48" s="322">
        <v>5</v>
      </c>
      <c r="H48" s="322">
        <v>6</v>
      </c>
      <c r="I48" s="321">
        <v>7</v>
      </c>
      <c r="J48" s="321">
        <v>8</v>
      </c>
      <c r="K48" s="321">
        <v>9</v>
      </c>
      <c r="L48" s="321">
        <v>10</v>
      </c>
      <c r="M48" s="321">
        <v>11</v>
      </c>
      <c r="N48" s="322">
        <v>12</v>
      </c>
      <c r="O48" s="322">
        <v>13</v>
      </c>
      <c r="P48" s="321">
        <v>14</v>
      </c>
      <c r="Q48" s="321">
        <v>15</v>
      </c>
      <c r="R48" s="321">
        <v>16</v>
      </c>
      <c r="S48" s="321">
        <v>17</v>
      </c>
      <c r="T48" s="321">
        <v>18</v>
      </c>
      <c r="U48" s="322">
        <v>19</v>
      </c>
      <c r="V48" s="322">
        <v>20</v>
      </c>
      <c r="W48" s="321">
        <v>21</v>
      </c>
      <c r="X48" s="321">
        <v>22</v>
      </c>
      <c r="Y48" s="321">
        <v>23</v>
      </c>
      <c r="Z48" s="321">
        <v>24</v>
      </c>
      <c r="AA48" s="321">
        <v>25</v>
      </c>
      <c r="AB48" s="322">
        <v>26</v>
      </c>
      <c r="AC48" s="322">
        <v>27</v>
      </c>
      <c r="AD48" s="321">
        <v>28</v>
      </c>
      <c r="AE48" s="321">
        <v>29</v>
      </c>
      <c r="AF48" s="321">
        <v>30</v>
      </c>
      <c r="AG48" s="321"/>
      <c r="AH48" s="321"/>
      <c r="AI48" s="322"/>
      <c r="AJ48" s="322"/>
      <c r="AK48" s="325"/>
      <c r="AL48" s="326"/>
    </row>
    <row r="49" spans="1:38" ht="4.5" customHeight="1">
      <c r="A49" s="299"/>
      <c r="B49" s="303"/>
      <c r="C49" s="303"/>
      <c r="D49" s="303"/>
      <c r="E49" s="303"/>
      <c r="F49" s="303"/>
      <c r="G49" s="304"/>
      <c r="H49" s="304"/>
      <c r="I49" s="303"/>
      <c r="J49" s="303"/>
      <c r="K49" s="303"/>
      <c r="L49" s="303"/>
      <c r="M49" s="303"/>
      <c r="N49" s="304"/>
      <c r="O49" s="304"/>
      <c r="P49" s="303"/>
      <c r="Q49" s="303"/>
      <c r="R49" s="303"/>
      <c r="S49" s="303"/>
      <c r="T49" s="303"/>
      <c r="U49" s="304"/>
      <c r="V49" s="304"/>
      <c r="W49" s="303"/>
      <c r="X49" s="303"/>
      <c r="Y49" s="303"/>
      <c r="Z49" s="303"/>
      <c r="AA49" s="303"/>
      <c r="AB49" s="304"/>
      <c r="AC49" s="304"/>
      <c r="AD49" s="303"/>
      <c r="AE49" s="303"/>
      <c r="AF49" s="303"/>
      <c r="AG49" s="303"/>
      <c r="AH49" s="303"/>
      <c r="AI49" s="304"/>
      <c r="AJ49" s="304"/>
      <c r="AK49" s="303"/>
      <c r="AL49" s="305"/>
    </row>
    <row r="50" spans="1:38" ht="4.5" customHeight="1">
      <c r="A50" s="299"/>
      <c r="B50" s="303"/>
      <c r="C50" s="303"/>
      <c r="D50" s="303"/>
      <c r="E50" s="303"/>
      <c r="F50" s="303"/>
      <c r="G50" s="304"/>
      <c r="H50" s="304"/>
      <c r="I50" s="303"/>
      <c r="J50" s="303"/>
      <c r="K50" s="303"/>
      <c r="L50" s="303"/>
      <c r="M50" s="303"/>
      <c r="N50" s="304"/>
      <c r="O50" s="304"/>
      <c r="P50" s="303"/>
      <c r="Q50" s="303"/>
      <c r="R50" s="303"/>
      <c r="S50" s="303"/>
      <c r="T50" s="303"/>
      <c r="U50" s="304"/>
      <c r="V50" s="304"/>
      <c r="W50" s="303"/>
      <c r="X50" s="303"/>
      <c r="Y50" s="303"/>
      <c r="Z50" s="303"/>
      <c r="AA50" s="303"/>
      <c r="AB50" s="304"/>
      <c r="AC50" s="304"/>
      <c r="AD50" s="303"/>
      <c r="AE50" s="303"/>
      <c r="AF50" s="303"/>
      <c r="AG50" s="303"/>
      <c r="AH50" s="303"/>
      <c r="AI50" s="304"/>
      <c r="AJ50" s="304"/>
      <c r="AK50" s="303"/>
      <c r="AL50" s="305"/>
    </row>
    <row r="51" spans="1:38" ht="4.5" customHeight="1">
      <c r="A51" s="299"/>
      <c r="B51" s="303"/>
      <c r="C51" s="303"/>
      <c r="D51" s="303"/>
      <c r="E51" s="303"/>
      <c r="F51" s="303"/>
      <c r="G51" s="304"/>
      <c r="H51" s="304"/>
      <c r="I51" s="303"/>
      <c r="J51" s="303"/>
      <c r="K51" s="303"/>
      <c r="L51" s="303"/>
      <c r="M51" s="303"/>
      <c r="N51" s="304"/>
      <c r="O51" s="304"/>
      <c r="P51" s="303"/>
      <c r="Q51" s="303"/>
      <c r="R51" s="303"/>
      <c r="S51" s="303"/>
      <c r="T51" s="303"/>
      <c r="U51" s="304"/>
      <c r="V51" s="304"/>
      <c r="W51" s="303"/>
      <c r="X51" s="303"/>
      <c r="Y51" s="303"/>
      <c r="Z51" s="303"/>
      <c r="AA51" s="303"/>
      <c r="AB51" s="304"/>
      <c r="AC51" s="304"/>
      <c r="AD51" s="303"/>
      <c r="AE51" s="303"/>
      <c r="AF51" s="303"/>
      <c r="AG51" s="303"/>
      <c r="AH51" s="303"/>
      <c r="AI51" s="304"/>
      <c r="AJ51" s="304"/>
      <c r="AK51" s="303"/>
      <c r="AL51" s="305"/>
    </row>
    <row r="52" spans="1:38" ht="4.5" customHeight="1">
      <c r="A52" s="300"/>
      <c r="B52" s="303"/>
      <c r="C52" s="303"/>
      <c r="D52" s="303"/>
      <c r="E52" s="303"/>
      <c r="F52" s="303"/>
      <c r="G52" s="304"/>
      <c r="H52" s="304"/>
      <c r="I52" s="303"/>
      <c r="J52" s="303"/>
      <c r="K52" s="303"/>
      <c r="L52" s="303"/>
      <c r="M52" s="303"/>
      <c r="N52" s="304"/>
      <c r="O52" s="304"/>
      <c r="P52" s="303"/>
      <c r="Q52" s="303"/>
      <c r="R52" s="303"/>
      <c r="S52" s="303"/>
      <c r="T52" s="303"/>
      <c r="U52" s="304"/>
      <c r="V52" s="304"/>
      <c r="W52" s="303"/>
      <c r="X52" s="303"/>
      <c r="Y52" s="303"/>
      <c r="Z52" s="303"/>
      <c r="AA52" s="303"/>
      <c r="AB52" s="304"/>
      <c r="AC52" s="304"/>
      <c r="AD52" s="303"/>
      <c r="AE52" s="303"/>
      <c r="AF52" s="303"/>
      <c r="AG52" s="303"/>
      <c r="AH52" s="303"/>
      <c r="AI52" s="304"/>
      <c r="AJ52" s="304"/>
      <c r="AK52" s="303"/>
      <c r="AL52" s="305"/>
    </row>
    <row r="53" spans="1:38" ht="12.75" customHeight="1">
      <c r="A53" s="298" t="s">
        <v>300</v>
      </c>
      <c r="B53" s="321"/>
      <c r="C53" s="321"/>
      <c r="D53" s="321"/>
      <c r="E53" s="321">
        <v>1</v>
      </c>
      <c r="F53" s="321">
        <v>2</v>
      </c>
      <c r="G53" s="322">
        <v>3</v>
      </c>
      <c r="H53" s="322">
        <v>4</v>
      </c>
      <c r="I53" s="321">
        <v>5</v>
      </c>
      <c r="J53" s="321">
        <v>6</v>
      </c>
      <c r="K53" s="321">
        <v>7</v>
      </c>
      <c r="L53" s="321">
        <v>8</v>
      </c>
      <c r="M53" s="321">
        <v>9</v>
      </c>
      <c r="N53" s="322">
        <v>10</v>
      </c>
      <c r="O53" s="322">
        <v>11</v>
      </c>
      <c r="P53" s="321">
        <v>12</v>
      </c>
      <c r="Q53" s="321">
        <v>13</v>
      </c>
      <c r="R53" s="321">
        <v>14</v>
      </c>
      <c r="S53" s="321">
        <v>15</v>
      </c>
      <c r="T53" s="321">
        <v>16</v>
      </c>
      <c r="U53" s="322">
        <v>17</v>
      </c>
      <c r="V53" s="322">
        <v>18</v>
      </c>
      <c r="W53" s="321">
        <v>19</v>
      </c>
      <c r="X53" s="321">
        <v>20</v>
      </c>
      <c r="Y53" s="321">
        <v>21</v>
      </c>
      <c r="Z53" s="321">
        <v>22</v>
      </c>
      <c r="AA53" s="321">
        <v>23</v>
      </c>
      <c r="AB53" s="322">
        <v>24</v>
      </c>
      <c r="AC53" s="322">
        <v>25</v>
      </c>
      <c r="AD53" s="322">
        <v>26</v>
      </c>
      <c r="AE53" s="321">
        <v>27</v>
      </c>
      <c r="AF53" s="321">
        <v>28</v>
      </c>
      <c r="AG53" s="321">
        <v>29</v>
      </c>
      <c r="AH53" s="321">
        <v>30</v>
      </c>
      <c r="AI53" s="322">
        <v>31</v>
      </c>
      <c r="AJ53" s="322"/>
      <c r="AK53" s="325"/>
      <c r="AL53" s="326"/>
    </row>
    <row r="54" spans="1:38" ht="4.5" customHeight="1">
      <c r="A54" s="299"/>
      <c r="B54" s="303"/>
      <c r="C54" s="303"/>
      <c r="D54" s="303"/>
      <c r="E54" s="303"/>
      <c r="F54" s="303"/>
      <c r="G54" s="304"/>
      <c r="H54" s="304"/>
      <c r="I54" s="303"/>
      <c r="J54" s="303"/>
      <c r="K54" s="303"/>
      <c r="L54" s="303"/>
      <c r="M54" s="303"/>
      <c r="N54" s="304"/>
      <c r="O54" s="304"/>
      <c r="P54" s="303"/>
      <c r="Q54" s="303"/>
      <c r="R54" s="303"/>
      <c r="S54" s="303"/>
      <c r="T54" s="303"/>
      <c r="U54" s="304"/>
      <c r="V54" s="304"/>
      <c r="W54" s="303"/>
      <c r="X54" s="303"/>
      <c r="Y54" s="303"/>
      <c r="Z54" s="303"/>
      <c r="AA54" s="303"/>
      <c r="AB54" s="304"/>
      <c r="AC54" s="304"/>
      <c r="AD54" s="304"/>
      <c r="AE54" s="303"/>
      <c r="AF54" s="303"/>
      <c r="AG54" s="303"/>
      <c r="AH54" s="303"/>
      <c r="AI54" s="304"/>
      <c r="AJ54" s="304"/>
      <c r="AK54" s="303"/>
      <c r="AL54" s="305"/>
    </row>
    <row r="55" spans="1:38" ht="4.5" customHeight="1">
      <c r="A55" s="299"/>
      <c r="B55" s="303"/>
      <c r="C55" s="303"/>
      <c r="D55" s="303"/>
      <c r="E55" s="303"/>
      <c r="F55" s="303"/>
      <c r="G55" s="304"/>
      <c r="H55" s="304"/>
      <c r="I55" s="303"/>
      <c r="J55" s="303"/>
      <c r="K55" s="303"/>
      <c r="L55" s="303"/>
      <c r="M55" s="303"/>
      <c r="N55" s="304"/>
      <c r="O55" s="304"/>
      <c r="P55" s="303"/>
      <c r="Q55" s="303"/>
      <c r="R55" s="303"/>
      <c r="S55" s="303"/>
      <c r="T55" s="303"/>
      <c r="U55" s="304"/>
      <c r="V55" s="304"/>
      <c r="W55" s="303"/>
      <c r="X55" s="303"/>
      <c r="Y55" s="303"/>
      <c r="Z55" s="303"/>
      <c r="AA55" s="303"/>
      <c r="AB55" s="304"/>
      <c r="AC55" s="304"/>
      <c r="AD55" s="304"/>
      <c r="AE55" s="303"/>
      <c r="AF55" s="303"/>
      <c r="AG55" s="303"/>
      <c r="AH55" s="303"/>
      <c r="AI55" s="304"/>
      <c r="AJ55" s="304"/>
      <c r="AK55" s="303"/>
      <c r="AL55" s="305"/>
    </row>
    <row r="56" spans="1:38" ht="4.5" customHeight="1">
      <c r="A56" s="299"/>
      <c r="B56" s="303"/>
      <c r="C56" s="303"/>
      <c r="D56" s="303"/>
      <c r="E56" s="303"/>
      <c r="F56" s="303"/>
      <c r="G56" s="304"/>
      <c r="H56" s="304"/>
      <c r="I56" s="303"/>
      <c r="J56" s="303"/>
      <c r="K56" s="303"/>
      <c r="L56" s="303"/>
      <c r="M56" s="303"/>
      <c r="N56" s="304"/>
      <c r="O56" s="304"/>
      <c r="P56" s="303"/>
      <c r="Q56" s="303"/>
      <c r="R56" s="303"/>
      <c r="S56" s="303"/>
      <c r="T56" s="303"/>
      <c r="U56" s="304"/>
      <c r="V56" s="304"/>
      <c r="W56" s="303"/>
      <c r="X56" s="303"/>
      <c r="Y56" s="303"/>
      <c r="Z56" s="303"/>
      <c r="AA56" s="303"/>
      <c r="AB56" s="304"/>
      <c r="AC56" s="304"/>
      <c r="AD56" s="304"/>
      <c r="AE56" s="303"/>
      <c r="AF56" s="303"/>
      <c r="AG56" s="303"/>
      <c r="AH56" s="303"/>
      <c r="AI56" s="304"/>
      <c r="AJ56" s="304"/>
      <c r="AK56" s="303"/>
      <c r="AL56" s="305"/>
    </row>
    <row r="57" spans="1:38" ht="4.5" customHeight="1">
      <c r="A57" s="300"/>
      <c r="B57" s="303"/>
      <c r="C57" s="303"/>
      <c r="D57" s="303"/>
      <c r="E57" s="303"/>
      <c r="F57" s="303"/>
      <c r="G57" s="304"/>
      <c r="H57" s="304"/>
      <c r="I57" s="303"/>
      <c r="J57" s="303"/>
      <c r="K57" s="303"/>
      <c r="L57" s="303"/>
      <c r="M57" s="303"/>
      <c r="N57" s="304"/>
      <c r="O57" s="304"/>
      <c r="P57" s="303"/>
      <c r="Q57" s="303"/>
      <c r="R57" s="303"/>
      <c r="S57" s="303"/>
      <c r="T57" s="303"/>
      <c r="U57" s="304"/>
      <c r="V57" s="304"/>
      <c r="W57" s="303"/>
      <c r="X57" s="303"/>
      <c r="Y57" s="303"/>
      <c r="Z57" s="303"/>
      <c r="AA57" s="303"/>
      <c r="AB57" s="304"/>
      <c r="AC57" s="304"/>
      <c r="AD57" s="304"/>
      <c r="AE57" s="303"/>
      <c r="AF57" s="303"/>
      <c r="AG57" s="303"/>
      <c r="AH57" s="303"/>
      <c r="AI57" s="304"/>
      <c r="AJ57" s="304"/>
      <c r="AK57" s="303"/>
      <c r="AL57" s="305"/>
    </row>
    <row r="58" spans="1:38" ht="12.75" customHeight="1">
      <c r="A58" s="298" t="s">
        <v>301</v>
      </c>
      <c r="B58" s="321"/>
      <c r="C58" s="321"/>
      <c r="D58" s="321"/>
      <c r="E58" s="321"/>
      <c r="F58" s="321"/>
      <c r="G58" s="322"/>
      <c r="H58" s="322">
        <v>1</v>
      </c>
      <c r="I58" s="321">
        <v>2</v>
      </c>
      <c r="J58" s="321">
        <v>3</v>
      </c>
      <c r="K58" s="321">
        <v>4</v>
      </c>
      <c r="L58" s="321">
        <v>5</v>
      </c>
      <c r="M58" s="321">
        <v>6</v>
      </c>
      <c r="N58" s="322">
        <v>7</v>
      </c>
      <c r="O58" s="322">
        <v>8</v>
      </c>
      <c r="P58" s="321">
        <v>9</v>
      </c>
      <c r="Q58" s="321">
        <v>10</v>
      </c>
      <c r="R58" s="321">
        <v>11</v>
      </c>
      <c r="S58" s="321">
        <v>12</v>
      </c>
      <c r="T58" s="321">
        <v>13</v>
      </c>
      <c r="U58" s="322">
        <v>14</v>
      </c>
      <c r="V58" s="322">
        <v>15</v>
      </c>
      <c r="W58" s="321">
        <v>16</v>
      </c>
      <c r="X58" s="321">
        <v>17</v>
      </c>
      <c r="Y58" s="321">
        <v>18</v>
      </c>
      <c r="Z58" s="321">
        <v>19</v>
      </c>
      <c r="AA58" s="321">
        <v>20</v>
      </c>
      <c r="AB58" s="322">
        <v>21</v>
      </c>
      <c r="AC58" s="322">
        <v>22</v>
      </c>
      <c r="AD58" s="321">
        <v>23</v>
      </c>
      <c r="AE58" s="321">
        <v>24</v>
      </c>
      <c r="AF58" s="321">
        <v>25</v>
      </c>
      <c r="AG58" s="321">
        <v>26</v>
      </c>
      <c r="AH58" s="321">
        <v>27</v>
      </c>
      <c r="AI58" s="322">
        <v>28</v>
      </c>
      <c r="AJ58" s="322">
        <v>29</v>
      </c>
      <c r="AK58" s="323">
        <v>30</v>
      </c>
      <c r="AL58" s="324"/>
    </row>
    <row r="59" spans="1:38" ht="4.5" customHeight="1">
      <c r="A59" s="299"/>
      <c r="B59" s="303"/>
      <c r="C59" s="303"/>
      <c r="D59" s="303"/>
      <c r="E59" s="303"/>
      <c r="F59" s="303"/>
      <c r="G59" s="304"/>
      <c r="H59" s="304"/>
      <c r="I59" s="303"/>
      <c r="J59" s="303"/>
      <c r="K59" s="303"/>
      <c r="L59" s="303"/>
      <c r="M59" s="303"/>
      <c r="N59" s="304"/>
      <c r="O59" s="304"/>
      <c r="P59" s="303"/>
      <c r="Q59" s="303"/>
      <c r="R59" s="303"/>
      <c r="S59" s="303"/>
      <c r="T59" s="303"/>
      <c r="U59" s="304"/>
      <c r="V59" s="304"/>
      <c r="W59" s="303"/>
      <c r="X59" s="303"/>
      <c r="Y59" s="303"/>
      <c r="Z59" s="303"/>
      <c r="AA59" s="303"/>
      <c r="AB59" s="304"/>
      <c r="AC59" s="304"/>
      <c r="AD59" s="303"/>
      <c r="AE59" s="303"/>
      <c r="AF59" s="303"/>
      <c r="AG59" s="303"/>
      <c r="AH59" s="303"/>
      <c r="AI59" s="304"/>
      <c r="AJ59" s="304"/>
      <c r="AK59" s="303"/>
      <c r="AL59" s="305"/>
    </row>
    <row r="60" spans="1:38" ht="4.5" customHeight="1">
      <c r="A60" s="299"/>
      <c r="B60" s="303"/>
      <c r="C60" s="303"/>
      <c r="D60" s="303"/>
      <c r="E60" s="303"/>
      <c r="F60" s="303"/>
      <c r="G60" s="304"/>
      <c r="H60" s="304"/>
      <c r="I60" s="303"/>
      <c r="J60" s="303"/>
      <c r="K60" s="303"/>
      <c r="L60" s="303"/>
      <c r="M60" s="303"/>
      <c r="N60" s="304"/>
      <c r="O60" s="304"/>
      <c r="P60" s="303"/>
      <c r="Q60" s="303"/>
      <c r="R60" s="303"/>
      <c r="S60" s="303"/>
      <c r="T60" s="303"/>
      <c r="U60" s="304"/>
      <c r="V60" s="304"/>
      <c r="W60" s="303"/>
      <c r="X60" s="303"/>
      <c r="Y60" s="303"/>
      <c r="Z60" s="303"/>
      <c r="AA60" s="303"/>
      <c r="AB60" s="304"/>
      <c r="AC60" s="304"/>
      <c r="AD60" s="303"/>
      <c r="AE60" s="303"/>
      <c r="AF60" s="303"/>
      <c r="AG60" s="303"/>
      <c r="AH60" s="303"/>
      <c r="AI60" s="304"/>
      <c r="AJ60" s="304"/>
      <c r="AK60" s="303"/>
      <c r="AL60" s="305"/>
    </row>
    <row r="61" spans="1:38" ht="4.5" customHeight="1">
      <c r="A61" s="299"/>
      <c r="B61" s="303"/>
      <c r="C61" s="303"/>
      <c r="D61" s="303"/>
      <c r="E61" s="303"/>
      <c r="F61" s="303"/>
      <c r="G61" s="304"/>
      <c r="H61" s="304"/>
      <c r="I61" s="303"/>
      <c r="J61" s="303"/>
      <c r="K61" s="303"/>
      <c r="L61" s="303"/>
      <c r="M61" s="303"/>
      <c r="N61" s="304"/>
      <c r="O61" s="304"/>
      <c r="P61" s="303"/>
      <c r="Q61" s="303"/>
      <c r="R61" s="303"/>
      <c r="S61" s="303"/>
      <c r="T61" s="303"/>
      <c r="U61" s="304"/>
      <c r="V61" s="304"/>
      <c r="W61" s="303"/>
      <c r="X61" s="303"/>
      <c r="Y61" s="303"/>
      <c r="Z61" s="303"/>
      <c r="AA61" s="303"/>
      <c r="AB61" s="304"/>
      <c r="AC61" s="304"/>
      <c r="AD61" s="303"/>
      <c r="AE61" s="303"/>
      <c r="AF61" s="303"/>
      <c r="AG61" s="303"/>
      <c r="AH61" s="303"/>
      <c r="AI61" s="304"/>
      <c r="AJ61" s="304"/>
      <c r="AK61" s="303"/>
      <c r="AL61" s="305"/>
    </row>
    <row r="62" spans="1:38" ht="4.5" customHeight="1">
      <c r="A62" s="300"/>
      <c r="B62" s="303"/>
      <c r="C62" s="303"/>
      <c r="D62" s="303"/>
      <c r="E62" s="303"/>
      <c r="F62" s="303"/>
      <c r="G62" s="304"/>
      <c r="H62" s="304"/>
      <c r="I62" s="303"/>
      <c r="J62" s="303"/>
      <c r="K62" s="303"/>
      <c r="L62" s="303"/>
      <c r="M62" s="303"/>
      <c r="N62" s="304"/>
      <c r="O62" s="304"/>
      <c r="P62" s="303"/>
      <c r="Q62" s="303"/>
      <c r="R62" s="303"/>
      <c r="S62" s="303"/>
      <c r="T62" s="303"/>
      <c r="U62" s="304"/>
      <c r="V62" s="304"/>
      <c r="W62" s="303"/>
      <c r="X62" s="303"/>
      <c r="Y62" s="303"/>
      <c r="Z62" s="303"/>
      <c r="AA62" s="303"/>
      <c r="AB62" s="304"/>
      <c r="AC62" s="304"/>
      <c r="AD62" s="303"/>
      <c r="AE62" s="303"/>
      <c r="AF62" s="303"/>
      <c r="AG62" s="303"/>
      <c r="AH62" s="303"/>
      <c r="AI62" s="304"/>
      <c r="AJ62" s="304"/>
      <c r="AK62" s="303"/>
      <c r="AL62" s="305"/>
    </row>
    <row r="63" spans="1:38" ht="12.75" customHeight="1">
      <c r="A63" s="298" t="s">
        <v>302</v>
      </c>
      <c r="B63" s="317"/>
      <c r="C63" s="317">
        <v>1</v>
      </c>
      <c r="D63" s="317">
        <v>2</v>
      </c>
      <c r="E63" s="317">
        <v>3</v>
      </c>
      <c r="F63" s="317">
        <v>4</v>
      </c>
      <c r="G63" s="318">
        <v>5</v>
      </c>
      <c r="H63" s="318">
        <v>6</v>
      </c>
      <c r="I63" s="317">
        <v>7</v>
      </c>
      <c r="J63" s="317">
        <v>8</v>
      </c>
      <c r="K63" s="317">
        <v>9</v>
      </c>
      <c r="L63" s="317">
        <v>10</v>
      </c>
      <c r="M63" s="317">
        <v>11</v>
      </c>
      <c r="N63" s="318">
        <v>12</v>
      </c>
      <c r="O63" s="318">
        <v>13</v>
      </c>
      <c r="P63" s="317">
        <v>14</v>
      </c>
      <c r="Q63" s="317">
        <v>15</v>
      </c>
      <c r="R63" s="317">
        <v>16</v>
      </c>
      <c r="S63" s="317">
        <v>17</v>
      </c>
      <c r="T63" s="317">
        <v>18</v>
      </c>
      <c r="U63" s="318">
        <v>19</v>
      </c>
      <c r="V63" s="318">
        <v>20</v>
      </c>
      <c r="W63" s="317">
        <v>21</v>
      </c>
      <c r="X63" s="317">
        <v>22</v>
      </c>
      <c r="Y63" s="317">
        <v>23</v>
      </c>
      <c r="Z63" s="317">
        <v>24</v>
      </c>
      <c r="AA63" s="318">
        <v>25</v>
      </c>
      <c r="AB63" s="318">
        <v>26</v>
      </c>
      <c r="AC63" s="318">
        <v>27</v>
      </c>
      <c r="AD63" s="318">
        <v>28</v>
      </c>
      <c r="AE63" s="317">
        <v>29</v>
      </c>
      <c r="AF63" s="317">
        <v>30</v>
      </c>
      <c r="AG63" s="317">
        <v>31</v>
      </c>
      <c r="AH63" s="317"/>
      <c r="AI63" s="318"/>
      <c r="AJ63" s="318"/>
      <c r="AK63" s="319"/>
      <c r="AL63" s="320"/>
    </row>
    <row r="64" spans="1:38" ht="4.5" customHeight="1">
      <c r="A64" s="299"/>
      <c r="B64" s="303"/>
      <c r="C64" s="303"/>
      <c r="D64" s="303"/>
      <c r="E64" s="303"/>
      <c r="F64" s="303"/>
      <c r="G64" s="304"/>
      <c r="H64" s="304"/>
      <c r="I64" s="303"/>
      <c r="J64" s="303"/>
      <c r="K64" s="303"/>
      <c r="L64" s="303"/>
      <c r="M64" s="303"/>
      <c r="N64" s="304"/>
      <c r="O64" s="304"/>
      <c r="P64" s="303"/>
      <c r="Q64" s="303"/>
      <c r="R64" s="303"/>
      <c r="S64" s="303"/>
      <c r="T64" s="303"/>
      <c r="U64" s="304"/>
      <c r="V64" s="304"/>
      <c r="W64" s="303"/>
      <c r="X64" s="303"/>
      <c r="Y64" s="303"/>
      <c r="Z64" s="303"/>
      <c r="AA64" s="304"/>
      <c r="AB64" s="304"/>
      <c r="AC64" s="304"/>
      <c r="AD64" s="304"/>
      <c r="AE64" s="303"/>
      <c r="AF64" s="303"/>
      <c r="AG64" s="303"/>
      <c r="AH64" s="303"/>
      <c r="AI64" s="304"/>
      <c r="AJ64" s="304"/>
      <c r="AK64" s="303"/>
      <c r="AL64" s="305"/>
    </row>
    <row r="65" spans="1:38" ht="4.5" customHeight="1">
      <c r="A65" s="299"/>
      <c r="B65" s="303"/>
      <c r="C65" s="303"/>
      <c r="D65" s="303"/>
      <c r="E65" s="303"/>
      <c r="F65" s="303"/>
      <c r="G65" s="304"/>
      <c r="H65" s="304"/>
      <c r="I65" s="303"/>
      <c r="J65" s="303"/>
      <c r="K65" s="303"/>
      <c r="L65" s="303"/>
      <c r="M65" s="303"/>
      <c r="N65" s="304"/>
      <c r="O65" s="304"/>
      <c r="P65" s="303"/>
      <c r="Q65" s="303"/>
      <c r="R65" s="303"/>
      <c r="S65" s="303"/>
      <c r="T65" s="303"/>
      <c r="U65" s="304"/>
      <c r="V65" s="304"/>
      <c r="W65" s="303"/>
      <c r="X65" s="303"/>
      <c r="Y65" s="303"/>
      <c r="Z65" s="303"/>
      <c r="AA65" s="304"/>
      <c r="AB65" s="304"/>
      <c r="AC65" s="304"/>
      <c r="AD65" s="304"/>
      <c r="AE65" s="303"/>
      <c r="AF65" s="303"/>
      <c r="AG65" s="303"/>
      <c r="AH65" s="303"/>
      <c r="AI65" s="304"/>
      <c r="AJ65" s="304"/>
      <c r="AK65" s="303"/>
      <c r="AL65" s="305"/>
    </row>
    <row r="66" spans="1:38" ht="4.5" customHeight="1">
      <c r="A66" s="299"/>
      <c r="B66" s="303"/>
      <c r="C66" s="303"/>
      <c r="D66" s="303"/>
      <c r="E66" s="303"/>
      <c r="F66" s="303"/>
      <c r="G66" s="304"/>
      <c r="H66" s="304"/>
      <c r="I66" s="303"/>
      <c r="J66" s="303"/>
      <c r="K66" s="303"/>
      <c r="L66" s="303"/>
      <c r="M66" s="303"/>
      <c r="N66" s="304"/>
      <c r="O66" s="304"/>
      <c r="P66" s="303"/>
      <c r="Q66" s="303"/>
      <c r="R66" s="303"/>
      <c r="S66" s="303"/>
      <c r="T66" s="303"/>
      <c r="U66" s="304"/>
      <c r="V66" s="304"/>
      <c r="W66" s="303"/>
      <c r="X66" s="303"/>
      <c r="Y66" s="303"/>
      <c r="Z66" s="303"/>
      <c r="AA66" s="304"/>
      <c r="AB66" s="304"/>
      <c r="AC66" s="304"/>
      <c r="AD66" s="304"/>
      <c r="AE66" s="303"/>
      <c r="AF66" s="303"/>
      <c r="AG66" s="303"/>
      <c r="AH66" s="303"/>
      <c r="AI66" s="304"/>
      <c r="AJ66" s="304"/>
      <c r="AK66" s="303"/>
      <c r="AL66" s="305"/>
    </row>
    <row r="67" spans="1:38" ht="4.5" customHeight="1" thickBot="1">
      <c r="A67" s="299"/>
      <c r="B67" s="306"/>
      <c r="C67" s="306"/>
      <c r="D67" s="306"/>
      <c r="E67" s="306"/>
      <c r="F67" s="306"/>
      <c r="G67" s="307"/>
      <c r="H67" s="307"/>
      <c r="I67" s="306"/>
      <c r="J67" s="306"/>
      <c r="K67" s="306"/>
      <c r="L67" s="306"/>
      <c r="M67" s="306"/>
      <c r="N67" s="307"/>
      <c r="O67" s="307"/>
      <c r="P67" s="306"/>
      <c r="Q67" s="306"/>
      <c r="R67" s="306"/>
      <c r="S67" s="306"/>
      <c r="T67" s="306"/>
      <c r="U67" s="307"/>
      <c r="V67" s="307"/>
      <c r="W67" s="306"/>
      <c r="X67" s="306"/>
      <c r="Y67" s="306"/>
      <c r="Z67" s="306"/>
      <c r="AA67" s="307"/>
      <c r="AB67" s="307"/>
      <c r="AC67" s="307"/>
      <c r="AD67" s="307"/>
      <c r="AE67" s="306"/>
      <c r="AF67" s="306"/>
      <c r="AG67" s="306"/>
      <c r="AH67" s="306"/>
      <c r="AI67" s="307"/>
      <c r="AJ67" s="307"/>
      <c r="AK67" s="306"/>
      <c r="AL67" s="308"/>
    </row>
    <row r="68" spans="1:38">
      <c r="A68" s="54"/>
      <c r="B68" s="309" t="s">
        <v>304</v>
      </c>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c r="AH68" s="54"/>
      <c r="AI68" s="54"/>
      <c r="AJ68" s="54"/>
      <c r="AK68" s="54"/>
      <c r="AL68" s="54"/>
    </row>
    <row r="69" spans="1:38">
      <c r="B69" s="361"/>
      <c r="C69" s="361"/>
      <c r="D69" s="361"/>
      <c r="E69" s="361"/>
      <c r="F69" s="361"/>
      <c r="G69" s="361"/>
      <c r="H69" s="361"/>
      <c r="I69" s="361"/>
      <c r="J69" s="361"/>
      <c r="K69" s="361"/>
      <c r="L69" s="361"/>
      <c r="M69" s="361"/>
      <c r="N69" s="361"/>
      <c r="O69" s="361"/>
      <c r="P69" s="361"/>
      <c r="Q69" s="361"/>
      <c r="R69" s="361"/>
      <c r="S69" s="361"/>
      <c r="T69" s="361"/>
      <c r="U69" s="361"/>
      <c r="V69" s="361"/>
      <c r="X69" t="s">
        <v>305</v>
      </c>
      <c r="AA69" s="360" t="s">
        <v>306</v>
      </c>
      <c r="AB69" s="359">
        <f>SUM('Promotion 1'!E37)</f>
        <v>0</v>
      </c>
      <c r="AC69" s="359"/>
      <c r="AD69" s="359"/>
      <c r="AE69" s="359"/>
      <c r="AF69" s="359"/>
      <c r="AG69" s="359"/>
      <c r="AH69" s="359"/>
      <c r="AI69" s="359"/>
      <c r="AJ69" s="359"/>
      <c r="AK69" s="359"/>
    </row>
    <row r="70" spans="1:38">
      <c r="B70" s="361"/>
      <c r="C70" s="361"/>
      <c r="D70" s="361"/>
      <c r="E70" s="361"/>
      <c r="F70" s="361"/>
      <c r="G70" s="361"/>
      <c r="H70" s="361"/>
      <c r="I70" s="361"/>
      <c r="J70" s="361"/>
      <c r="K70" s="361"/>
      <c r="L70" s="361"/>
      <c r="M70" s="361"/>
      <c r="N70" s="361"/>
      <c r="O70" s="361"/>
      <c r="P70" s="361"/>
      <c r="Q70" s="361"/>
      <c r="R70" s="361"/>
      <c r="S70" s="361"/>
      <c r="T70" s="361"/>
      <c r="U70" s="361"/>
      <c r="V70" s="361"/>
      <c r="AA70" s="360"/>
      <c r="AB70" s="359"/>
      <c r="AC70" s="359"/>
      <c r="AD70" s="359"/>
      <c r="AE70" s="359"/>
      <c r="AF70" s="359"/>
      <c r="AG70" s="359"/>
      <c r="AH70" s="359"/>
      <c r="AI70" s="359"/>
      <c r="AJ70" s="359"/>
      <c r="AK70" s="359"/>
    </row>
    <row r="71" spans="1:38">
      <c r="B71" s="361"/>
      <c r="C71" s="361"/>
      <c r="D71" s="361"/>
      <c r="E71" s="361"/>
      <c r="F71" s="361"/>
      <c r="G71" s="361"/>
      <c r="H71" s="361"/>
      <c r="I71" s="361"/>
      <c r="J71" s="361"/>
      <c r="K71" s="361"/>
      <c r="L71" s="361"/>
      <c r="M71" s="361"/>
      <c r="N71" s="361"/>
      <c r="O71" s="361"/>
      <c r="P71" s="361"/>
      <c r="Q71" s="361"/>
      <c r="R71" s="361"/>
      <c r="S71" s="361"/>
      <c r="T71" s="361"/>
      <c r="U71" s="361"/>
      <c r="V71" s="361"/>
      <c r="AA71" s="360"/>
      <c r="AB71" s="359"/>
      <c r="AC71" s="359"/>
      <c r="AD71" s="359"/>
      <c r="AE71" s="359"/>
      <c r="AF71" s="359"/>
      <c r="AG71" s="359"/>
      <c r="AH71" s="359"/>
      <c r="AI71" s="359"/>
      <c r="AJ71" s="359"/>
      <c r="AK71" s="359"/>
    </row>
    <row r="72" spans="1:38">
      <c r="B72" s="361"/>
      <c r="C72" s="361"/>
      <c r="D72" s="361"/>
      <c r="E72" s="361"/>
      <c r="F72" s="361"/>
      <c r="G72" s="361"/>
      <c r="H72" s="361"/>
      <c r="I72" s="361"/>
      <c r="J72" s="361"/>
      <c r="K72" s="361"/>
      <c r="L72" s="361"/>
      <c r="M72" s="361"/>
      <c r="N72" s="361"/>
      <c r="O72" s="361"/>
      <c r="P72" s="361"/>
      <c r="Q72" s="361"/>
      <c r="R72" s="361"/>
      <c r="S72" s="361"/>
      <c r="T72" s="361"/>
      <c r="U72" s="361"/>
      <c r="V72" s="361"/>
    </row>
    <row r="73" spans="1:38">
      <c r="B73" s="302"/>
      <c r="C73" s="302"/>
      <c r="D73" s="302"/>
      <c r="E73" s="302"/>
      <c r="F73" s="302"/>
      <c r="G73" s="302"/>
      <c r="H73" s="302"/>
      <c r="I73" s="302"/>
      <c r="J73" s="302"/>
      <c r="K73" s="302"/>
      <c r="L73" s="302"/>
      <c r="M73" s="302"/>
      <c r="N73" s="302"/>
      <c r="O73" s="302"/>
      <c r="P73" s="302"/>
      <c r="Q73" s="302"/>
      <c r="R73" s="302"/>
      <c r="S73" s="302"/>
    </row>
    <row r="74" spans="1:38">
      <c r="B74" s="302"/>
      <c r="C74" s="302"/>
      <c r="D74" s="302"/>
      <c r="E74" s="302"/>
      <c r="F74" s="302"/>
      <c r="G74" s="302"/>
      <c r="H74" s="302"/>
      <c r="I74" s="302"/>
      <c r="J74" s="302"/>
      <c r="K74" s="302"/>
      <c r="L74" s="302"/>
      <c r="M74" s="302"/>
      <c r="N74" s="302"/>
      <c r="O74" s="302"/>
      <c r="P74" s="302"/>
      <c r="Q74" s="302"/>
      <c r="R74" s="302"/>
      <c r="S74" s="302"/>
    </row>
    <row r="75" spans="1:38">
      <c r="B75" s="302"/>
      <c r="C75" s="302"/>
      <c r="D75" s="302"/>
      <c r="E75" s="302"/>
      <c r="F75" s="302"/>
      <c r="G75" s="302"/>
      <c r="H75" s="302"/>
      <c r="I75" s="302"/>
      <c r="J75" s="302"/>
      <c r="K75" s="302"/>
      <c r="L75" s="302"/>
      <c r="M75" s="302"/>
      <c r="N75" s="302"/>
      <c r="O75" s="302"/>
      <c r="P75" s="302"/>
      <c r="Q75" s="302"/>
      <c r="R75" s="302"/>
      <c r="S75" s="302"/>
    </row>
    <row r="76" spans="1:38">
      <c r="B76" s="302"/>
      <c r="C76" s="302"/>
      <c r="D76" s="302"/>
      <c r="E76" s="302"/>
      <c r="F76" s="302"/>
      <c r="G76" s="302"/>
      <c r="H76" s="302"/>
      <c r="I76" s="302"/>
      <c r="J76" s="302"/>
      <c r="K76" s="302"/>
      <c r="L76" s="302"/>
      <c r="M76" s="302"/>
      <c r="N76" s="302"/>
      <c r="O76" s="302"/>
      <c r="P76" s="302"/>
      <c r="Q76" s="302"/>
      <c r="R76" s="302"/>
      <c r="S76" s="302"/>
    </row>
    <row r="77" spans="1:38">
      <c r="B77" s="302"/>
      <c r="C77" s="302"/>
      <c r="D77" s="302"/>
      <c r="E77" s="302"/>
      <c r="F77" s="302"/>
      <c r="G77" s="302"/>
      <c r="H77" s="302"/>
      <c r="I77" s="302"/>
      <c r="J77" s="302"/>
      <c r="K77" s="302"/>
      <c r="L77" s="302"/>
      <c r="M77" s="302"/>
      <c r="N77" s="302"/>
      <c r="O77" s="302"/>
      <c r="P77" s="302"/>
      <c r="Q77" s="302"/>
      <c r="R77" s="302"/>
      <c r="S77" s="302"/>
    </row>
    <row r="78" spans="1:38">
      <c r="B78" s="302"/>
      <c r="C78" s="302"/>
      <c r="D78" s="302"/>
      <c r="E78" s="302"/>
      <c r="F78" s="302"/>
      <c r="G78" s="302"/>
      <c r="H78" s="302"/>
      <c r="I78" s="302"/>
      <c r="J78" s="302"/>
      <c r="K78" s="302"/>
      <c r="L78" s="302"/>
      <c r="M78" s="302"/>
      <c r="N78" s="302"/>
      <c r="O78" s="302"/>
      <c r="P78" s="302"/>
      <c r="Q78" s="302"/>
      <c r="R78" s="302"/>
      <c r="S78" s="302"/>
    </row>
    <row r="79" spans="1:38">
      <c r="B79" s="302"/>
      <c r="C79" s="302"/>
      <c r="D79" s="302"/>
      <c r="E79" s="302"/>
      <c r="F79" s="302"/>
      <c r="G79" s="302"/>
      <c r="H79" s="302"/>
      <c r="I79" s="302"/>
      <c r="J79" s="302"/>
      <c r="K79" s="302"/>
      <c r="L79" s="302"/>
      <c r="M79" s="302"/>
      <c r="N79" s="302"/>
      <c r="O79" s="302"/>
      <c r="P79" s="302"/>
      <c r="Q79" s="302"/>
      <c r="R79" s="302"/>
      <c r="S79" s="302"/>
    </row>
  </sheetData>
  <protectedRanges>
    <protectedRange sqref="AB69:AK71" name="Range2"/>
    <protectedRange password="CDE6" sqref="B8:AL67" name="Range1"/>
  </protectedRanges>
  <mergeCells count="6">
    <mergeCell ref="J3:AB3"/>
    <mergeCell ref="L2:Z2"/>
    <mergeCell ref="N5:Z5"/>
    <mergeCell ref="AB69:AK71"/>
    <mergeCell ref="AA69:AA71"/>
    <mergeCell ref="B69:V72"/>
  </mergeCells>
  <conditionalFormatting sqref="B8:AL67">
    <cfRule type="colorScale" priority="1">
      <colorScale>
        <cfvo type="min"/>
        <cfvo type="percentile" val="50"/>
        <cfvo type="max"/>
        <color rgb="FFF8696B"/>
        <color rgb="FFFFEB84"/>
        <color rgb="FF63BE7B"/>
      </colorScale>
    </cfRule>
  </conditionalFormatting>
  <pageMargins left="0.25" right="0.25" top="0.75" bottom="0.75" header="0.3" footer="0.3"/>
  <pageSetup paperSize="9" scale="86" fitToHeight="0" orientation="landscape" r:id="rId1"/>
  <headerFooter>
    <oddHeader>&amp;C&amp;G</oddHead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5:K32"/>
  <sheetViews>
    <sheetView workbookViewId="0">
      <selection activeCell="B9" sqref="B9"/>
    </sheetView>
  </sheetViews>
  <sheetFormatPr defaultRowHeight="15"/>
  <cols>
    <col min="2" max="2" width="27.140625" customWidth="1"/>
    <col min="3" max="3" width="3.5703125" hidden="1" customWidth="1"/>
    <col min="4" max="4" width="0.7109375" customWidth="1"/>
    <col min="5" max="5" width="25.85546875" customWidth="1"/>
    <col min="6" max="6" width="0.7109375" customWidth="1"/>
    <col min="7" max="7" width="27.85546875" customWidth="1"/>
    <col min="8" max="8" width="1" customWidth="1"/>
    <col min="9" max="9" width="26.140625" customWidth="1"/>
    <col min="10" max="10" width="0.7109375" customWidth="1"/>
    <col min="11" max="11" width="27.28515625" customWidth="1"/>
  </cols>
  <sheetData>
    <row r="5" spans="2:11" ht="30.75" customHeight="1">
      <c r="D5" s="135" t="str">
        <f>(CEO!C6)</f>
        <v>CEO enter your business name!</v>
      </c>
    </row>
    <row r="6" spans="2:11" ht="15.75" thickBot="1"/>
    <row r="7" spans="2:11" ht="62.25" customHeight="1" thickBot="1">
      <c r="B7" s="280" t="s">
        <v>277</v>
      </c>
      <c r="C7" s="279"/>
      <c r="D7" s="279"/>
      <c r="E7" s="280" t="s">
        <v>278</v>
      </c>
      <c r="F7" s="279"/>
      <c r="G7" s="280" t="s">
        <v>279</v>
      </c>
      <c r="H7" s="279"/>
      <c r="I7" s="280" t="s">
        <v>280</v>
      </c>
      <c r="J7" s="279"/>
      <c r="K7" s="280" t="s">
        <v>281</v>
      </c>
    </row>
    <row r="8" spans="2:11" ht="3.75" customHeight="1" thickBot="1"/>
    <row r="9" spans="2:11" ht="321.75" customHeight="1" thickBot="1">
      <c r="B9" s="281"/>
      <c r="C9" s="128"/>
      <c r="D9" s="128"/>
      <c r="E9" s="281"/>
      <c r="F9" s="128"/>
      <c r="G9" s="281"/>
      <c r="H9" s="128"/>
      <c r="I9" s="281"/>
      <c r="J9" s="128"/>
      <c r="K9" s="281"/>
    </row>
    <row r="10" spans="2:11" ht="35.25" customHeight="1"/>
    <row r="11" spans="2:11" ht="23.25">
      <c r="B11" s="156" t="s">
        <v>275</v>
      </c>
      <c r="E11" s="282" t="str">
        <f>CLEAN(CEO!C35)</f>
        <v/>
      </c>
    </row>
    <row r="32" ht="30" customHeight="1"/>
  </sheetData>
  <sheetProtection password="CDE6" sheet="1" objects="1" scenarios="1"/>
  <pageMargins left="0.56000000000000005" right="0.15748031496062992" top="0.31496062992125984" bottom="0.74803149606299213" header="0.23622047244094491" footer="0.31496062992125984"/>
  <pageSetup paperSize="9" scale="90" orientation="landscape" horizontalDpi="0" verticalDpi="0" r:id="rId1"/>
  <headerFooter>
    <oddHeader>&amp;C&amp;G</oddHead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G1:H10"/>
  <sheetViews>
    <sheetView workbookViewId="0">
      <selection activeCell="A31" sqref="A31"/>
    </sheetView>
  </sheetViews>
  <sheetFormatPr defaultRowHeight="15"/>
  <cols>
    <col min="7" max="7" width="35.7109375" style="128" customWidth="1"/>
    <col min="8" max="8" width="39.28515625" style="138" customWidth="1"/>
  </cols>
  <sheetData>
    <row r="1" spans="7:8" ht="42.75" customHeight="1"/>
    <row r="2" spans="7:8" ht="31.5" customHeight="1" thickBot="1">
      <c r="G2" s="266" t="s">
        <v>271</v>
      </c>
      <c r="H2" s="267" t="str">
        <f>CLEAN(CEO!C37)</f>
        <v/>
      </c>
    </row>
    <row r="3" spans="7:8" ht="54" customHeight="1" thickTop="1" thickBot="1">
      <c r="G3" s="140" t="s">
        <v>219</v>
      </c>
      <c r="H3" s="143"/>
    </row>
    <row r="4" spans="7:8" ht="16.5" thickTop="1" thickBot="1">
      <c r="H4" s="139"/>
    </row>
    <row r="5" spans="7:8" ht="50.25" customHeight="1" thickTop="1" thickBot="1">
      <c r="G5" s="141" t="s">
        <v>220</v>
      </c>
      <c r="H5" s="144"/>
    </row>
    <row r="6" spans="7:8" ht="16.5" thickTop="1" thickBot="1">
      <c r="H6" s="139"/>
    </row>
    <row r="7" spans="7:8" ht="46.5" thickTop="1" thickBot="1">
      <c r="G7" s="142" t="s">
        <v>221</v>
      </c>
      <c r="H7" s="143"/>
    </row>
    <row r="8" spans="7:8" ht="16.5" thickTop="1" thickBot="1">
      <c r="H8" s="139"/>
    </row>
    <row r="9" spans="7:8" ht="60" customHeight="1" thickTop="1" thickBot="1">
      <c r="G9" s="140" t="s">
        <v>222</v>
      </c>
      <c r="H9" s="252">
        <v>0</v>
      </c>
    </row>
    <row r="10" spans="7:8" ht="15.75" thickTop="1"/>
  </sheetData>
  <sheetProtection password="CDE6" sheet="1" objects="1" scenarios="1"/>
  <pageMargins left="0.70866141732283472" right="0.70866141732283472" top="0.74803149606299213" bottom="0.74803149606299213" header="0.31496062992125984" footer="0.31496062992125984"/>
  <pageSetup paperSize="9" orientation="landscape"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7</vt:i4>
      </vt:variant>
    </vt:vector>
  </HeadingPairs>
  <TitlesOfParts>
    <vt:vector size="19" baseType="lpstr">
      <vt:lpstr>Cover</vt:lpstr>
      <vt:lpstr>CEO</vt:lpstr>
      <vt:lpstr>Strategic</vt:lpstr>
      <vt:lpstr>Research 1</vt:lpstr>
      <vt:lpstr>Research 2</vt:lpstr>
      <vt:lpstr>Promotion 1</vt:lpstr>
      <vt:lpstr>Promotion 2</vt:lpstr>
      <vt:lpstr>Customer Service</vt:lpstr>
      <vt:lpstr>Distribution</vt:lpstr>
      <vt:lpstr>Production</vt:lpstr>
      <vt:lpstr>Finance</vt:lpstr>
      <vt:lpstr>SWOT</vt:lpstr>
      <vt:lpstr>Cover!Print_Area</vt:lpstr>
      <vt:lpstr>Finance!Print_Area</vt:lpstr>
      <vt:lpstr>Production!Print_Area</vt:lpstr>
      <vt:lpstr>'Promotion 1'!Print_Area</vt:lpstr>
      <vt:lpstr>'Research 1'!Print_Area</vt:lpstr>
      <vt:lpstr>'Research 2'!Print_Area</vt:lpstr>
      <vt:lpstr>SWOT!Print_Area</vt:lpstr>
    </vt:vector>
  </TitlesOfParts>
  <Company>Toshiba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dc:creator>
  <cp:lastModifiedBy>Mark Douglas</cp:lastModifiedBy>
  <cp:lastPrinted>2015-03-15T22:50:44Z</cp:lastPrinted>
  <dcterms:created xsi:type="dcterms:W3CDTF">2014-04-03T08:51:25Z</dcterms:created>
  <dcterms:modified xsi:type="dcterms:W3CDTF">2016-02-08T09:56:01Z</dcterms:modified>
</cp:coreProperties>
</file>